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<sst xmlns="http://schemas.openxmlformats.org/spreadsheetml/2006/main" count="1227" uniqueCount="464">
  <si>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</si>
  <si>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</si>
  <si>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</si>
  <si>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</si>
  <si>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</si>
  <si>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II/397</t>
  </si>
  <si>
    <t>Jaroslavice, most 397-010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</si>
  <si>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</si>
  <si>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</si>
  <si>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</si>
  <si>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</si>
  <si>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</si>
  <si>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</si>
  <si>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</si>
  <si>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</si>
  <si>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</si>
  <si>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</si>
  <si>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</si>
  <si>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</si>
  <si>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</si>
  <si>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</si>
  <si>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</si>
  <si>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</si>
  <si>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</si>
  <si>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</si>
  <si>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</si>
  <si>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</si>
  <si>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</si>
  <si>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</si>
  <si>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</si>
  <si>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</si>
  <si>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</si>
  <si>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</si>
  <si>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</si>
  <si>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</si>
  <si>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</si>
  <si>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</si>
  <si>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</si>
  <si>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</si>
  <si>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</si>
  <si>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</si>
  <si>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</si>
  <si>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</si>
  <si>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</si>
  <si>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</si>
  <si>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</si>
  <si>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</si>
  <si>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1=1,000 [A]</t>
  </si>
  <si>
    <t>TS</t>
  </si>
  <si>
    <t>zahrnuje veškeré náklady spojené s objednatelem požadovanými pracemi</t>
  </si>
  <si>
    <t>02945</t>
  </si>
  <si>
    <t>OSTAT POŽADAVKY - GEOMETRICKÝ PLÁN</t>
  </si>
  <si>
    <t>Geometrické plány - geometrický plán věcných břemen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</si>
  <si>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</si>
  <si>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</si>
  <si>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</si>
  <si>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</si>
  <si>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</si>
  <si>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</si>
  <si>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</si>
  <si>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</si>
  <si>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</si>
  <si>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</si>
  <si>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</si>
  <si>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</si>
  <si>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</si>
  <si>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dodávku, umístění, údržbu, přemístění, nájem a odstranění dočasného dopravního značení</t>
  </si>
  <si>
    <t>Přechodná úprava dopravního značení a objízdných tras, včetně údržby a úprav během stavebních  
prací v souladu s TP66 - II.vydání "Zásady pro označování pracovních míst na PK" a s platnými  
předpisy pro navrhování DZ na PK, vč. vyhlášky č. 294/2015 Sb.  
Stávající svislé dopravní značky se pro potřeby PDZ zachovají a dle potřeby zakryjí, upraví nebo doplní.  
Přechodné SDZ (značky, směrovací desky, závory, semaforová souprava, světla) se umístí na nosičích a  
podkladních deskách včetně nutných přesunů dle jednotlivých fází (etap) výstavby, dodávky, montáže,  
demontáže</t>
  </si>
  <si>
    <t>00010</t>
  </si>
  <si>
    <t>Hlavní prohlídka mostu prováděná při uvedení stavby do provozu</t>
  </si>
  <si>
    <t>00012</t>
  </si>
  <si>
    <t>Mostní listy</t>
  </si>
  <si>
    <t>včetně zápisu do BMS</t>
  </si>
  <si>
    <t>7</t>
  </si>
  <si>
    <t>00014</t>
  </si>
  <si>
    <t>Zajištění provedení a výstupů veškerých zkoušek a revizí</t>
  </si>
  <si>
    <t>8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</si>
  <si>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</si>
  <si>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</si>
  <si>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</si>
  <si>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</si>
  <si>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</si>
  <si>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</si>
  <si>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</si>
  <si>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 č. 397-010</t>
  </si>
  <si>
    <t>014102</t>
  </si>
  <si>
    <t>a</t>
  </si>
  <si>
    <t>POPLATKY ZA SKLÁDKU</t>
  </si>
  <si>
    <t>T</t>
  </si>
  <si>
    <t>zemina, kamení</t>
  </si>
  <si>
    <t>`113327` 
11,805*2,00=23,610 [A] 
`12960` 
43,130*2,00=86,260 [B] 
`131737` 
31,914*2,00=63,828 [C] 
celkem: A+B+C=173,698 [D]</t>
  </si>
  <si>
    <t>Položka zahrnuje:  
- veškeré poplatky provozovateli skládky související s uložením odpadu na skládce.  
Položka nezahrnuje:  
- x</t>
  </si>
  <si>
    <t>b</t>
  </si>
  <si>
    <t>stavební suť - beton</t>
  </si>
  <si>
    <t>`113357` 
10,30*2,30=23,690 [A] 
`966157` 
21,687*2,30=49,880 [B] 
celkem: A+B=73,570 [C]</t>
  </si>
  <si>
    <t>c</t>
  </si>
  <si>
    <t>stavební suť - železobeton</t>
  </si>
  <si>
    <t>`966168` 
17,70*2,50=44,250 [A]</t>
  </si>
  <si>
    <t>Zemní práce</t>
  </si>
  <si>
    <t>11317</t>
  </si>
  <si>
    <t>ODSTRAN KRYTU ZPEVNĚNÝCH PLOCH Z DLAŽEB KOSTEK</t>
  </si>
  <si>
    <t>M3</t>
  </si>
  <si>
    <t>odstranění dlažebních kostek z mostovky, včetně odvozu a likvidace v režii zhotovitele  
(plocha*tloušťka - odměřeno digitálně z dwg)</t>
  </si>
  <si>
    <t>103,00*0,10=10,300 [A]</t>
  </si>
  <si>
    <t>Položka zahrnuje:  
- veškerou manipulaci s vybouranou sutí a s vybouranými hmotami vč. uložení na skládku.   
Položka nezahrnuje:  
-  poplatek za skládku,</t>
  </si>
  <si>
    <t>113327</t>
  </si>
  <si>
    <t>ODSTRANĚNÍ PODKLADŮ ZPEVNĚNÝCH PLOCH Z KAMENIVA NESTMEL, ODVOZ DO 16KM</t>
  </si>
  <si>
    <t>`v místě přechodové oblasti za opěrou 1 - ŠD 150 mm (plocha*tloušťka - odměřeno digitálně z dwg)` 
48,50*0,15=7,275 [A] 
`v místě přechodové oblasti za opěrou 2 - ŠD 150 mm (plocha*tloušťka - odměřeno digitálně z dwg)` 
30,20*0,15=4,530 [B] 
celkem: A+B=11,805 [C]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</si>
  <si>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</si>
  <si>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113357</t>
  </si>
  <si>
    <t>ODSTRAN PODKLADU ZPEVNĚNÝCH PLOCH Z BETONU, ODVOZ DO 16KM</t>
  </si>
  <si>
    <t>odstranění podkladní vrstvy dlažebních kostek z mostovky   
(ploch*tloušťka - odměřeno digitálně z dwg)</t>
  </si>
  <si>
    <t>11353</t>
  </si>
  <si>
    <t>ODSTRANĚNÍ CHODNÍKOVÝCH KAMENNÝCH OBRUBNÍKŮ</t>
  </si>
  <si>
    <t>M</t>
  </si>
  <si>
    <t>odstranění kamenných obrub na mostě, včetně odvozu a likvidace v režii zhotovitele</t>
  </si>
  <si>
    <t>`vpravo` 15,00=15,000 [A] 
`vlevo` 14,80=14,800 [B] 
celkem: A+B=29,800 [C]</t>
  </si>
  <si>
    <t>Položka zahrnuje:  
- veškerou manipulaci s vybouranou sutí a s vybouranými hmotami vč. uložení na skládku.   
Položka nezahrnuje:  
-  poplatek za skládku</t>
  </si>
  <si>
    <t>11372</t>
  </si>
  <si>
    <t>FRÉZOVÁNÍ ZPEVNĚNÝCH PLOCH ASFALTOVÝCH</t>
  </si>
  <si>
    <t>frézování stávající komunikace, včetně odvozu a likvidace v režii zhotovitele  
(plocha*tloušťka - odměřeno digitálně z dwg)</t>
  </si>
  <si>
    <t>`za opěrou 1` (107,90+107,90)*0,05+48,50*0,05=13,215 [A] 
`za opěrou 2` (271,60+271,60)*0,05+30,20*0,05=28,670 [B] 
celkem: A+B=41,885 [C]</t>
  </si>
  <si>
    <t>11513</t>
  </si>
  <si>
    <t>ČERPÁNÍ VODY DO 2000 L/MIN</t>
  </si>
  <si>
    <t>HOD</t>
  </si>
  <si>
    <t>120=120,000 [A]</t>
  </si>
  <si>
    <t>Položka zahrnuje:  
- čerpání vody na povrchu  
- potrubí   
- pohotovost záložní čerpací soupravy  
- zřízení čerpací jímky  
- následná demontáž a likvidace těchto zařízení  
Položka nezahrnuje:  
- x</t>
  </si>
  <si>
    <t>11525</t>
  </si>
  <si>
    <t>PŘEVEDENÍ VODY POTRUBÍM DN 600 NEBO ŽLABY R.O. DO 2,0M</t>
  </si>
  <si>
    <t>dočasné zatrubnění potoka potrubím DN 600 během reknostrukce mostu</t>
  </si>
  <si>
    <t>30,00=30,000 [A]</t>
  </si>
  <si>
    <t>Položka zahrnuje:  
- převedení vody na povrchu  
- zřízení, udržování a odstranění příslušného zařízení  
Položka nezahrnuje:  
- x  
Způsob měření:  
- převedení vody se uvádí buď průměrem potrubí (DN) nebo délkou rozvinutého obvodu žlabu (r.o.)</t>
  </si>
  <si>
    <t>11</t>
  </si>
  <si>
    <t>12960</t>
  </si>
  <si>
    <t>ČIŠTĚNÍ VODOTEČÍ A MELIORAČ KANÁLŮ OD NÁNOSŮ</t>
  </si>
  <si>
    <t>dno koryta (délka*šířka*předpokládaná tloušťka), včetně odvozu na skládku (odvozná vzdálenost v režii zhotovitele)</t>
  </si>
  <si>
    <t>6,646*21,632*0,30=43,130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</si>
  <si>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</si>
  <si>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</si>
  <si>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131737</t>
  </si>
  <si>
    <t>HLOUBENÍ JAM ZAPAŽ I NEPAŽ TŘ. I, ODVOZ DO 16KM</t>
  </si>
  <si>
    <t>(průřezová plocha*délka - odměřeno digitálně)</t>
  </si>
  <si>
    <t>`za opěrou 1` 1,00*14,90=14,900 [A] 
`za opěrou 2` 0,94*18,10=17,014 [B] 
celkem: A+B=31,914 [C]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</si>
  <si>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</si>
  <si>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13</t>
  </si>
  <si>
    <t>17120</t>
  </si>
  <si>
    <t>ULOŽENÍ SYPANINY DO NÁSYPŮ A NA SKLÁDKY BEZ ZHUTNĚNÍ</t>
  </si>
  <si>
    <t>na skládku</t>
  </si>
  <si>
    <t>`131737` 
31,914=31,914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</si>
  <si>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</si>
  <si>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</si>
  <si>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17481</t>
  </si>
  <si>
    <t>ZÁSYP JAM A RÝH Z NAKUPOVANÝCH MATERIÁLŮ</t>
  </si>
  <si>
    <t>hutněný zásyp za opěrou ŠD 0-63 vč. nákupu a dovozu materiálu  
(průřezová plocha*délka - odměřeno digitálně)</t>
  </si>
  <si>
    <t>`za opěrou 1` 0,47*14,90=7,003 [A] 
`za opěrou 2` 0,409*18,10=7,403 [B] 
celkem: A+B=14,406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</si>
  <si>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</si>
  <si>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15</t>
  </si>
  <si>
    <t>17750</t>
  </si>
  <si>
    <t>ZEMNÍ HRÁZKY ZE ZEMIN NEPROPUSTNÝCH</t>
  </si>
  <si>
    <t>zřízení zemních hrázek pro dočasné zatrubnění, včetně jejich zrušení, odovozu a likvidaci v režii zhotovitele po konci opravy mostu</t>
  </si>
  <si>
    <t>1,00*5,00*2=10,000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</si>
  <si>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</si>
  <si>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Zakládání</t>
  </si>
  <si>
    <t>16</t>
  </si>
  <si>
    <t>21197</t>
  </si>
  <si>
    <t>OPLÁŠTĚNÍ ODVODŇOVACÍCH ŽEBER Z GEOTEXTILIE</t>
  </si>
  <si>
    <t>M2</t>
  </si>
  <si>
    <t>600g/m2</t>
  </si>
  <si>
    <t>`za opěrou 1` 14,90*2*(0,40+0,50)=26,820 [A] 
`za opěrou 2` 18,10*2*(0,40+0,50)=32,580 [B] 
celkem: A+B=59,400 [C]</t>
  </si>
  <si>
    <t>Položka zahrnuje:  
- dodávku a uložení předepsané fólie včetně potřebných přesahů  
- mimostaveništní a vnitrostaveništní dopravu   
Položka nezahrnuje:  
- x  
Způsob měření:  
- přesahy se nezapočítávají do výměry</t>
  </si>
  <si>
    <t>17</t>
  </si>
  <si>
    <t>261516</t>
  </si>
  <si>
    <t>VRTY PRO KOTV, INJEKT, MIKROPIL NA POVRCHU TŘ V D DO 80MM</t>
  </si>
  <si>
    <t>k pol. č. 936541  
Dodatečné vrty pro odvodňovací trubičky min. Ř 75 mm  
(počet*délka)</t>
  </si>
  <si>
    <t>8*0,40=3,200 [A]</t>
  </si>
  <si>
    <t>Položka zahrnuje:  
- přemístění, montáž a demontáž vrtných souprav  
- svislou dopravu zeminy z vrtu  
- vodorovnou dopravu zeminy bez uložení na skládku  
- případně nutné pažení dočasné (včetně odpažení) i trvalé  
Položka nezahrnuje:  
- x</t>
  </si>
  <si>
    <t>18</t>
  </si>
  <si>
    <t>285393</t>
  </si>
  <si>
    <t>DODATEČNÉ KOTVENÍ VLEPENÍM BETONÁŘSKÉ VÝZTUŽE D DO 20MM DO VRTŮ</t>
  </si>
  <si>
    <t>KUS</t>
  </si>
  <si>
    <t>výztuž průměr 18 mm do vrtů o průměru 25 mm  
dodatečně vlepovaná výztuž 2*Ř 18 mm po 0,3 m do vrtu Ř 25 mm, délka vrtu 250 mm.  
ocel B 500 B</t>
  </si>
  <si>
    <t>výztuž závěrné zídky: 
- opěra 1, po 0,3 m ve dvou řadách 100=100,000 [A] 
- opěra 2, po 0,3 m ve dvou řadách 122=122,000 [B] 
levá římsa na křídlech po 0,3 m ve dvou řadách 52=52,000 [C] 
pravá římsa na křídlech po 0,3 m ve dvou řadách 44=44,000 [D] 
celkem: A+B+C+D=318,000 [E]</t>
  </si>
  <si>
    <t>Položka zahrnuje:  
- dodání výztuže předepsaného profilu a předepsané délky (do 600mm)  
- provedení vrtu předepsaného profilu a předepsané délky (do 300mm)  
- vsunutí výztuže do vyvrtaného profilu a její zalepení předepsaným pojivem  
- případně nutné lešení  
Položka nezahrnuje:  
- x</t>
  </si>
  <si>
    <t>19</t>
  </si>
  <si>
    <t>28999</t>
  </si>
  <si>
    <t>OPLÁŠTĚNÍ (ZPEVNĚNÍ) Z FÓLIE</t>
  </si>
  <si>
    <t>HDPE těsnící fólie za rubem opěr tl. 1,5 mm, dle předepsaných parametrů, pevnost v tahu min. 20 kN/m, průtažnost 20% (v obou směrech), spoje provedeny vodotěsným svarem</t>
  </si>
  <si>
    <t>`za opěrou 1` 14,90*1,022=15,228 [A] 
`za opěrou 2` 18,10*1,022=18,498 [B] 
celkem: A+B=33,726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</si>
  <si>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</si>
  <si>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</si>
  <si>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20</t>
  </si>
  <si>
    <t>31717</t>
  </si>
  <si>
    <t>KOVOVÉ KONSTRUKCE PRO KOTVENÍ ŘÍMSY</t>
  </si>
  <si>
    <t>KG</t>
  </si>
  <si>
    <t>kotva římsy, zámečnický výrobek Z1 (počet kusů*hmotnost jednoho kusu)  
dle projektové dokumentace vč. povrchové ochrany</t>
  </si>
  <si>
    <t>16*5,61=89,760 [A]</t>
  </si>
  <si>
    <t>Položka zahrnuje:  
- dodávku (výrobu) kotevního prvku předepsaného tvaru  
- jeho osazení do předepsané polohy včetně nezbytných prací (vrty, zálivky apod.)  
Položka nezahrnuje:  
- x</t>
  </si>
  <si>
    <t>21</t>
  </si>
  <si>
    <t>317325</t>
  </si>
  <si>
    <t>ŘÍMSY ZE ŽELEZOBETONU DO C30/37 (B37)</t>
  </si>
  <si>
    <t>z betonu C30/37-XF4, povrch upraven striáží  
průřezová plocha*délka - odměřeno digitálně</t>
  </si>
  <si>
    <t>`vpravo` 0,424*14,20=6,021 [A] 
`vlevo` 0,443*15,20=6,734 [B] 
celkem: A+B=12,755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</si>
  <si>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</si>
  <si>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22</t>
  </si>
  <si>
    <t>317365</t>
  </si>
  <si>
    <t>VÝZTUŽ ŘÍMS Z OCELI 10505, B500B</t>
  </si>
  <si>
    <t>ocel B 500B, 250 kg/m3</t>
  </si>
  <si>
    <t>12,755*0,25=3,189 [A]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</si>
  <si>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</si>
  <si>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23</t>
  </si>
  <si>
    <t>333325</t>
  </si>
  <si>
    <t>MOSTNÍ OPĚRY A KŘÍDLA ZE ŽELEZOVÉHO BETONU DO C30/37</t>
  </si>
  <si>
    <t>závěrná zídka z betonu C 30/37-XF2+XD1  
vč. prostupu trativodů  
průřezová plocha*délka - odměřeno digitálně</t>
  </si>
  <si>
    <t>`za opěrou 1` 0,17*14,90=2,533 [A] 
`za opěrou 2` 0,157*18,10=2,842 [B] 
celkem: A+B=5,375 [C]</t>
  </si>
  <si>
    <t>24</t>
  </si>
  <si>
    <t>333365</t>
  </si>
  <si>
    <t>VÝZTUŽ MOSTNÍCH OPĚR A KŘÍDEL Z OCELI 10505, B500B</t>
  </si>
  <si>
    <t>závěrné zídky z oceli B 500B, 250 kg/m3</t>
  </si>
  <si>
    <t>5,375*0,25=1,344 [A]</t>
  </si>
  <si>
    <t>Vodorovné konstrukce</t>
  </si>
  <si>
    <t>25</t>
  </si>
  <si>
    <t>451312</t>
  </si>
  <si>
    <t>PODKLADNÍ A VÝPLŇOVÉ VRSTVY Z PROSTÉHO BETONU C12/15</t>
  </si>
  <si>
    <t>z betonu C12/15-XO  
délka*šířka*tloušťka</t>
  </si>
  <si>
    <t>podkladní beton pod drenáž: 
- za opěrou 1 14,90*0,30*0,10=0,447 [A] 
- za opěrou 2 18,10*0,30*0,10=0,543 [B] 
`podkladní beton pod levou římsu na křídlech` (3,30+4,50)*1,50*0,15=1,755 [C] 
`podkladní beton pod pravou římsu na křídlech` (2,10+4,30)*1,50*0,15=1,440 [D] 
celkem: A+B+C+D=4,185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</si>
  <si>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</si>
  <si>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26</t>
  </si>
  <si>
    <t>451314</t>
  </si>
  <si>
    <t>PODKLADNÍ A VÝPLŇOVÉ VRSTVY Z PROSTÉHO BETONU C25/30</t>
  </si>
  <si>
    <t>lože pod kamennou dlažbou v tl. 100 mm z betonu C25/30n-XF3</t>
  </si>
  <si>
    <t>`doplnění odláždění korytave 40% (délka*šířka*tloušťka*%)` 6,646*21,632*0,10*0,40=5,751 [A] 
`skluz podél křídla vpravo (odměřeno digitálně z dwg)` 1,90*0,10=0,190 [B] 
celkem: A+B=5,941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</si>
  <si>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</si>
  <si>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</si>
  <si>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45152</t>
  </si>
  <si>
    <t>PODKLADNÍ A VÝPLŇOVÉ VRSTVY Z KAMENIVA DRCENÉHO</t>
  </si>
  <si>
    <t>pod přechodovým klínem ze ŠD 0-63</t>
  </si>
  <si>
    <t>`za opěrou 1 (odměřeno digitálně z výkresu dwg - průřezová plocha*délka)` 
0,30*12,00=3,600 [A] 
`za opěrou 2 (odměřeno digitálně z výkresu dwg - průřezová plocha*délka)` 
0,30*10,50=3,150 [B] 
celkem: A+B=6,750 [C]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</si>
  <si>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</si>
  <si>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28</t>
  </si>
  <si>
    <t>45860</t>
  </si>
  <si>
    <t>VÝPLŇ ZA OPĚRAMI A ZDMI Z MEZEROVITÉHO BETONU</t>
  </si>
  <si>
    <t>přechodový klín z MB za opěrami   
průřezová plocha*délka - odměřeno digitálně</t>
  </si>
  <si>
    <t>`za opěrou 1` 0,48*14,90=7,152 [A] 
`za opěrou 2` 0,46*18,10=8,326 [B] 
celkem: A+B=15,478 [C]</t>
  </si>
  <si>
    <t>Položka zahrnuje:  
 - dodávku mezerovitého betonu a jeho uložení se zhutněním  
- včetně mimostaveništní a vnitrostaveništní dopravy (rovněž přesuny)  
Položka nezahrnuje:  
- x</t>
  </si>
  <si>
    <t>29</t>
  </si>
  <si>
    <t>465512</t>
  </si>
  <si>
    <t>DLAŽBY Z LOMOVÉHO KAMENE NA MC</t>
  </si>
  <si>
    <t>dlažba tl. 200 mm včetně spárování</t>
  </si>
  <si>
    <t>`doplnění odláždění korytave 40% (délka*šířka*tloušťka*%)` 6,646*21,632*0,20*0,40=11,501 [A] 
`skluz podél křídla vpravo (odměřeno digitálně z dwg)` 1,90*0,20=0,380 [B] 
celkem: A+B=11,881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</si>
  <si>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</si>
  <si>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Komunikace pozemní</t>
  </si>
  <si>
    <t>30</t>
  </si>
  <si>
    <t>56333</t>
  </si>
  <si>
    <t>VOZOVKOVÉ VRSTVY ZE ŠTĚRKODRTI TL. DO 150MM</t>
  </si>
  <si>
    <t>ŠD 0/32 v tl. 150 mm</t>
  </si>
  <si>
    <t>`v místě přechodové oblasti za opěrou 1 (odměřeno digitálně z dwg)` 48,50=48,500 [A] 
`v místě přechodové oblasti za opěrou 2 (odměřeno digitálně z dwg)` 30,20=30,200 [B] 
`chodník před a za mostem`  2,238+1,26=3,498 [C] 
celkem: A+B+C=82,198 [D]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</si>
  <si>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</si>
  <si>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31</t>
  </si>
  <si>
    <t>572123</t>
  </si>
  <si>
    <t>INFILTRAČNÍ POSTŘIK Z EMULZE DO 1,0KG/M2</t>
  </si>
  <si>
    <t>kationaktivní emulze IP-C 0,70 kg/m2</t>
  </si>
  <si>
    <t>`za opěrou 1 (odměřeno digitálně)` 48,50=48,500 [A] 
`za opěrou 2 (odměřeno digitálně)` 30,20=30,200 [B] 
celkem: A+B=78,700 [C]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</si>
  <si>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</si>
  <si>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32</t>
  </si>
  <si>
    <t>572213</t>
  </si>
  <si>
    <t>SPOJOVACÍ POSTŘIK Z EMULZE DO 0,5KG/M2</t>
  </si>
  <si>
    <t>kationaktivní asfaltová emulze PS-C 0,40 kg/m2</t>
  </si>
  <si>
    <t>`za opěrou 1 (odměřeno digitálně)` 2*107,90=215,800 [A] 
`za opěrou 2 (odměřeno digitálně)` 2*271,60=543,200 [B] 
`na mostě (šířka*délka)` 13,886*7,481=103,881 [C] 
celkem: A+B+C=862,881 [D]</t>
  </si>
  <si>
    <t>33</t>
  </si>
  <si>
    <t>574A44</t>
  </si>
  <si>
    <t>ASFALTOVÝ BETON PRO OBRUSNÉ VRSTVY ACO 11+ TL. 50MM</t>
  </si>
  <si>
    <t>ACO 11+</t>
  </si>
  <si>
    <t>`za opěrou 1 (odměřeno digitálně)` 107,90=107,900 [A] 
`za opěrou 2 (odměřeno digitálně)` 271,60=271,600 [B] 
`na mostě (šířka*délka)` 13,886*7,481=103,881 [C] 
celkem: A+B+C=483,381 [D]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</si>
  <si>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</si>
  <si>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34</t>
  </si>
  <si>
    <t>574C46</t>
  </si>
  <si>
    <t>ASFALTOVÝ BETON PRO LOŽNÍ VRSTVY ACL 16+, 16S TL. 50MM</t>
  </si>
  <si>
    <t>ACL 16+ v tl. 50 mm</t>
  </si>
  <si>
    <t>35</t>
  </si>
  <si>
    <t>574E46</t>
  </si>
  <si>
    <t>ASFALTOVÝ BETON PRO PODKLADNÍ VRSTVY ACP 16+, 16S TL. 50MM</t>
  </si>
  <si>
    <t>ACP 16+ v tl. 50 mm</t>
  </si>
  <si>
    <t>36</t>
  </si>
  <si>
    <t>57791A</t>
  </si>
  <si>
    <t>VÝSPRAVA VÝTLUKŮ SMĚSÍ ACO (HMOTNOST)</t>
  </si>
  <si>
    <t>lokální vysprávky objízdné trasy - přesná místa budou určena investorem po domluvě, "čerpáno se souhlasem investora"  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</si>
  <si>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Položka zahrnuje:  
- odfrézování nebo jiné odstranění poškozených vozovkových vrstev  
- zaříznutí hran  
- vyčištění  
- nátěr  
- dodání a výplň předepsanou zhutněnou balenou asfaltovou směsí  
- asfaltová zálivka  
Položka nezahrnuje:  
- x</t>
  </si>
  <si>
    <t>37</t>
  </si>
  <si>
    <t>582611</t>
  </si>
  <si>
    <t>KRYTY Z BETON DLAŽDIC SE ZÁMKEM ŠEDÝCH TL 60MM DO LOŽE Z KAM</t>
  </si>
  <si>
    <t>chodník před a za mostem, dlažba 200x100x60 mm, včetně lože z drceného kameniva fr.4/8 v tl. 30mm</t>
  </si>
  <si>
    <t>2,238+1,26=3,498 [A]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</si>
  <si>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</si>
  <si>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38</t>
  </si>
  <si>
    <t>58920</t>
  </si>
  <si>
    <t>VÝPLŇ SPAR MODIFIKOVANÝM ASFALTEM</t>
  </si>
  <si>
    <t>zálivka pracovní spáry ve vozovce: 61,00=61,000 [A] 
podél říms: (14,20+15,20)*2=58,800 [B] 
celkem: A+B=119,800 [C]</t>
  </si>
  <si>
    <t>Položka zahrnuje:   
- dodávku předepsaného materiálu  
- vyčištění a výplň spar tímto materiálem  
Položka nezahrnuje:  
- x</t>
  </si>
  <si>
    <t>Úpravy povrchů, podlahy a osazování výplní</t>
  </si>
  <si>
    <t>39</t>
  </si>
  <si>
    <t>626111</t>
  </si>
  <si>
    <t>REPROFILACE PODHLEDŮ, SVISLÝCH PLOCH SANAČNÍ MALTOU JEDNOVRST TL 10MM</t>
  </si>
  <si>
    <t>nosná konstrukce a opěra ve 100%   
(délka*šířka - odměřeno digitálně)</t>
  </si>
  <si>
    <t>9,974*17,286=172,411 [A]</t>
  </si>
  <si>
    <t>Položka zahrnuje:  
- dodávku veškerého materiálu potřebného pro předepsanou úpravu v předepsané kvalitě  
- nutné vyspravení podkladu, případně zatření spar zdiva  
- položení vrstvy v předepsané tloušťce  
- potřebná lešení a podpěrné konstrukce  
Položka nezahrnuje:  
- x</t>
  </si>
  <si>
    <t>40</t>
  </si>
  <si>
    <t>626112</t>
  </si>
  <si>
    <t>REPROFILACE PODHLEDŮ, SVISLÝCH PLOCH SANAČNÍ MALTOU JEDNOVRST TL 20MM</t>
  </si>
  <si>
    <t>nosná konstrukce a opěra ve 20%   
(délka*šířka - odměřeno digitálně)</t>
  </si>
  <si>
    <t>9,974*17,286*0,20=34,482 [A]</t>
  </si>
  <si>
    <t>41</t>
  </si>
  <si>
    <t>626232</t>
  </si>
  <si>
    <t>REPROFIL VODOR PLOCH SHORA SANAČ MALTOU TŘÍVRST TL DO 80MM</t>
  </si>
  <si>
    <t>opravná malta pro horizontální povrchy v tl. 60 mm - 100 mm  
02_Nový příčný a podélný řez</t>
  </si>
  <si>
    <t>16,60*7,481=124,185 [A]</t>
  </si>
  <si>
    <t>42</t>
  </si>
  <si>
    <t>62631</t>
  </si>
  <si>
    <t>SPOJOVACÍ MŮSTEK MEZI STARÝM A NOVÝM BETONEM</t>
  </si>
  <si>
    <t>adhézní můstek - závěrná zídka: 
- za opěrou 1  14,90*0,08*2=2,384 [A] 
- za opěrou 2  18,10*0,08*2=2,896 [B] 
nosná konstrukce a opěra 9,974*17,286=172,411 [C] 
opravná malta pro horizontální povrchy 124,185=124,185 [D] 
celkem: A+B+C+D=301,876 [E]</t>
  </si>
  <si>
    <t>43</t>
  </si>
  <si>
    <t>62652</t>
  </si>
  <si>
    <t>OCHRANA VÝZTUŽE PŘI NEDOSTATEČNÉM KRYTÍ</t>
  </si>
  <si>
    <t>pasivační a antikorozní nátěr ve 5% bet. plochy</t>
  </si>
  <si>
    <t>9,974*17,286*0,05=8,621 [A]</t>
  </si>
  <si>
    <t>Položka zahrnuje:  
- dodávku veškerého materiálu potřebného pro předepsanou úpravu v předepsané kvalitě  
- položení vrstvy v předepsané tloušťce  
- potřebná lešení a podpěrné konstrukce  
Položka nezahrnuje:  
- x</t>
  </si>
  <si>
    <t>44</t>
  </si>
  <si>
    <t>62845</t>
  </si>
  <si>
    <t>SPÁROVÁNÍ STÁVAJÍCÍCH DLAŽEB CEMENT MALTOU</t>
  </si>
  <si>
    <t>včetně vyškrábání (vyčištění spar)</t>
  </si>
  <si>
    <t>přespárování původního opevnění z lomového kamene z 60% hmotou s odolností XF4: 
6,646*21,632*0,60=86,260 [A] 
kamenného obkladu křídel: 
- levá římsa ((3,30+4,50)*1,50)/2=5,850 [B] 
- pravá římsa ((2,10+4,30)*1,50)/2=4,800 [C] 
celkem: A+B+C=96,910 [D]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</si>
  <si>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</si>
  <si>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Přidružená stavební výroba</t>
  </si>
  <si>
    <t>45</t>
  </si>
  <si>
    <t>711432</t>
  </si>
  <si>
    <t>IZOLACE MOSTOVEK POD ŘÍMSOU ASFALTOVÝMI PÁSY</t>
  </si>
  <si>
    <t>ochrana izolace pod římsou izolačním pásem s AL vložkou přesahujícím 250 mm vnitřní obrys římsy</t>
  </si>
  <si>
    <t>římsa na mostě: 
levá římsa (15,20-(3,30+4,50))*1,605=11,877 [A] 
pravá římsa (14,20-(2,10+4,30))*1,605=12,519 [B] 
celkem: A+B=24,396 [C]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</si>
  <si>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lepenku s hliníkovou vložkou, litý asfalt, asfaltový beton</t>
  </si>
  <si>
    <t>46</t>
  </si>
  <si>
    <t>711442</t>
  </si>
  <si>
    <t>IZOLACE MOSTOVEK CELOPLOŠNÁ ASFALTOVÝMI PÁSY S PEČETÍCÍ VRSTVOU</t>
  </si>
  <si>
    <t>šířka*délka</t>
  </si>
  <si>
    <t>Položka zahrnuje:  
- izolace rámových konstrukcí (mosty, propusty, kolektory)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litý asfalt, asfaltový beton</t>
  </si>
  <si>
    <t>47</t>
  </si>
  <si>
    <t>78383</t>
  </si>
  <si>
    <t>NÁTĚRY BETON KONSTR TYP S4 (OS-C)</t>
  </si>
  <si>
    <t>průřezová plocha*délka - odměřeno digitálně</t>
  </si>
  <si>
    <t>`vpravo` 2,535*14,20=35,997 [A] 
`vlevo` 2,535*15,20=38,532 [B] 
celkem: A+B=74,529 [C]</t>
  </si>
  <si>
    <t>Položka zahrnuje:  
- kompletní povlaky (i různobarevné)  
- úprava podkladu (odmaštění, odstranění starých nátěrů a nečistot) a jeho vyspravení  
- provedení nátěru předepsaným postupem a splnění všech požadavků daných technologickým předpisem  
Položka nezahrnuje:  
- x</t>
  </si>
  <si>
    <t>Trubní vedení</t>
  </si>
  <si>
    <t>48</t>
  </si>
  <si>
    <t>875332</t>
  </si>
  <si>
    <t>POTRUBÍ DREN Z TRUB PLAST DN DO 150MM DĚROVANÝCH</t>
  </si>
  <si>
    <t>drenážní perforovaná trubka PE DN 100 včetně provedení prostupu přes opěru 1 a opěru 2 
drenáž za rubem opěr, včetně napojení na prostup a vyústění přes konstrukci</t>
  </si>
  <si>
    <t>`za opěrou 1` 14,90=14,900 [A] 
`za opěrou 2` 18,10=18,100 [B] 
celkem: A+B=33,000 [C]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</si>
  <si>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x</t>
  </si>
  <si>
    <t>49</t>
  </si>
  <si>
    <t>89712</t>
  </si>
  <si>
    <t>VPUSŤ KANALIZAČNÍ ULIČNÍ KOMPLETNÍ Z BETONOVÝCH DÍLCŮ</t>
  </si>
  <si>
    <t>uliční vpusť se sifonem, včetně kalového koše, rámu a mříže s únosností D400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</si>
  <si>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</si>
  <si>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50</t>
  </si>
  <si>
    <t>89921</t>
  </si>
  <si>
    <t>VÝŠKOVÁ ÚPRAVA POKLOPŮ</t>
  </si>
  <si>
    <t>Položka zahrnuje:  
- všechny nutné práce a materiály pro zvýšení nebo snížení zařízení (včetně nutné úpravy stávajícího povrchu vozovky nebo chodníku)  
Položka nezahrnuje:  
- x</t>
  </si>
  <si>
    <t>Ostatní konstrukce a práce, bourání</t>
  </si>
  <si>
    <t>51</t>
  </si>
  <si>
    <t>9112A3</t>
  </si>
  <si>
    <t>ZÁBRADLÍ MOSTNÍ S VODOR MADLY - DEMONTÁŽ S PŘESUNEM</t>
  </si>
  <si>
    <t>včetně odvozu a likvidace v režii zhotovitele</t>
  </si>
  <si>
    <t>Položka zahrnuje:  
- demontáž a odstranění zařízení  
- jeho odvoz na předepsané místo  
Položka nezahrnuje:  
- x</t>
  </si>
  <si>
    <t>52</t>
  </si>
  <si>
    <t>9112B1</t>
  </si>
  <si>
    <t>ZÁBRADLÍ MOSTNÍ SE SVISLOU VÝPLNÍ - DODÁVKA A MONTÁŽ</t>
  </si>
  <si>
    <t>dle přílohy 04_Nové zábradlí</t>
  </si>
  <si>
    <t>`vpravo` 14,20=14,200 [A] 
`vlevo` 15,20=15,200 [B] 
celkem: A+B=29,400 [C]</t>
  </si>
  <si>
    <t>Položka zahrnuje:  
- kompletní dodávku všech dílů zábradlí včetně předepsané povrchové úpravy  
- montáž a osazení zábradlí včetně kotvení dle zadávací dokumentace, t.j. kotevní desky, případné nivelační hmoty pod kotevní desky, kotvy a spojovací materiál, vrty a zálivku  
Položka nezahrnuje:  
- x</t>
  </si>
  <si>
    <t>53</t>
  </si>
  <si>
    <t>91355</t>
  </si>
  <si>
    <t>EVIDENČNÍ ČÍSLO MOSTU</t>
  </si>
  <si>
    <t>nové značení</t>
  </si>
  <si>
    <t>2=2,000 [A]</t>
  </si>
  <si>
    <t>Položka zahrnuje:  
- štítek s evidenčním číslem mostu  
- sloupek dopravní značky včetně osazení a nutných zemních prací a zabetonování  
Položka nezahrnuje:  
- x</t>
  </si>
  <si>
    <t>54</t>
  </si>
  <si>
    <t>914313</t>
  </si>
  <si>
    <t>DOPRAV ZNAČKY ZMENŠ VEL OCEL - DEMONTÁŽ</t>
  </si>
  <si>
    <t>demontáž stávajících evidenčních čísel mostu, včetně odvozu a likvidace v režii zhotovitele</t>
  </si>
  <si>
    <t>Položka zahrnuje:  
- odstranění, demontáž a odklizení materiálu s odvozem na předepsané místo  
Položka nezahrnuje:  
- x</t>
  </si>
  <si>
    <t>55</t>
  </si>
  <si>
    <t>914921</t>
  </si>
  <si>
    <t>SLOUPKY A STOJKY DOPRAVNÍCH ZNAČEK Z OCEL TRUBEK DO PATKY - DODÁVKA A MONTÁŽ</t>
  </si>
  <si>
    <t>nové k pol. č. 91355</t>
  </si>
  <si>
    <t>Položka zahrnuje:  
- sloupky  
- upevňovací zařízení  
- osazení (betonová patka, zemní práce)  
Položka nezahrnuje:  
- x</t>
  </si>
  <si>
    <t>56</t>
  </si>
  <si>
    <t>914923</t>
  </si>
  <si>
    <t>SLOUPKY A STOJKY DZ Z OCEL TRUBEK DO PATKY DEMONTÁŽ</t>
  </si>
  <si>
    <t>stávající sloupky, včetně odvozu a likvidace v režii zhotovitele</t>
  </si>
  <si>
    <t>57</t>
  </si>
  <si>
    <t>917224</t>
  </si>
  <si>
    <t>SILNIČNÍ A CHODNÍKOVÉ OBRUBY Z BETONOVÝCH OBRUBNÍKŮ ŠÍŘ 150MM</t>
  </si>
  <si>
    <t>včetně betonové lože i boční betonové opěrky z betonu C25/30n-XF3</t>
  </si>
  <si>
    <t>`nájezdová obruba 150x150x1000 mm` 1,404+2,178=3,582 [A] 
`přechodová obruba 150x150-250x1000 mm`1+1=2,000 [B] 
`silniční obruba 150x250x1000 mm`1,281+1,913=3,194 [C] 
celkem: A+B+C=8,776 [D]</t>
  </si>
  <si>
    <t>Položka zahrnuje:  
- dodání a pokládku betonových obrubníků o rozměrech předepsaných zadávací dokumentací  
- betonové lože i boční betonovou opěrku  
Položka nezahrnuje:  
- x</t>
  </si>
  <si>
    <t>58</t>
  </si>
  <si>
    <t>919111</t>
  </si>
  <si>
    <t>ŘEZÁNÍ ASFALTOVÉHO KRYTU VOZOVEK TL DO 50MM</t>
  </si>
  <si>
    <t>pracovní spára ve vozovce: 61,00=61,000 [A] 
podél říms: (14,20+15,20)*2=58,800 [B] 
celkem: A+B=119,800 [C]</t>
  </si>
  <si>
    <t>Položka zahrnuje:  
- řezání vozovkové vrstvy v předepsané tloušťce  
- spotřeba vody  
Položka nezahrnuje:  
- x</t>
  </si>
  <si>
    <t>59</t>
  </si>
  <si>
    <t>919131</t>
  </si>
  <si>
    <t>ŘEZÁNÍ BETONOVÝCH KONSTRUKCÍ TL DO 50MM</t>
  </si>
  <si>
    <t>smršťovací spáry říms</t>
  </si>
  <si>
    <t>2*1,60=3,200 [A]</t>
  </si>
  <si>
    <t>položka zahrnuje řezání betonových konstrukcí v předepsané tloušťce, včetně spotřeby vody</t>
  </si>
  <si>
    <t>60</t>
  </si>
  <si>
    <t>931182</t>
  </si>
  <si>
    <t>VÝPLŇ DILATAČNÍCH SPAR Z POLYSTYRENU TL 20MM</t>
  </si>
  <si>
    <t>pěnový polystyren (mezi nosnou konstrukci a závěrnou zídkou)  
(průřezová plocha*délka - odměřeno digitálně)</t>
  </si>
  <si>
    <t>`za opěrou 1`0,50*14,90=7,450 [A] 
`za opěrou 2`0,50*18,10=9,050 [B] 
`dilatační spára na římse vpravo` 0,424*2=0,848 [C] 
`dilatační spára na římse vlevo` 0,443*2=0,886 [D] 
celkem: A+B+C+D=18,234 [E]</t>
  </si>
  <si>
    <t>Položka zahrnuje:  
- dodávku a osazení předepsaného materiálu  
- očištění ploch spáry před úpravou  
- očištění okolí spáry po úpravě  
Položka nezahrnuje:  
- x</t>
  </si>
  <si>
    <t>61</t>
  </si>
  <si>
    <t>931331</t>
  </si>
  <si>
    <t>TĚSNĚNÍ DILATAČNÍCH SPAR POLYURETANOVÝM TMELEM PRŮŘEZU DO 100MM2</t>
  </si>
  <si>
    <t>Položka zahrnuje:  
- dodávku a osazení předepsaného materiálu  
- očištění ploch spáry před úpravou  
- očištění okolí spáry po úpravě  
Položka nezahrnuje:  
- těsnící profil</t>
  </si>
  <si>
    <t>62</t>
  </si>
  <si>
    <t>931334</t>
  </si>
  <si>
    <t>TĚSNĚNÍ DILATAČNÍCH SPAR POLYURETANOVÝM TMELEM PRŮŘEZU DO 400MM2</t>
  </si>
  <si>
    <t>dilatační spáry říms</t>
  </si>
  <si>
    <t>4*1,60=6,400 [A]</t>
  </si>
  <si>
    <t>63</t>
  </si>
  <si>
    <t>93135</t>
  </si>
  <si>
    <t>TĚSNĚNÍ DILATAČ SPAR PRYŽ PÁSKOU NEBO KRUH PROFILEM</t>
  </si>
  <si>
    <t>těsnění dilatací v římsách:    
4*1,60=6,400 [A]</t>
  </si>
  <si>
    <t>64</t>
  </si>
  <si>
    <t>93163</t>
  </si>
  <si>
    <t>MOSTNÍ ZÁVĚRY ELASTICKÉ PRŮŘEZU DO 0,026M2</t>
  </si>
  <si>
    <t>vščetně krycího plechu, izolačního pásu v šířce 250 mm pod plechem, izolačního pásu v šířce 500 mm nad plechem, výplně zálivkou dle výkresové dokumentace   
(odměřeno digitálně)</t>
  </si>
  <si>
    <t>`opěra 1` 
14,90=14,900 [A] 
`opěra 2` 
18,10=18,100 [B] 
celkem: A+B=33,000 [C]</t>
  </si>
  <si>
    <t>Položka zahrnuje:  
- zahrnuje veškeré práce spojené s kompletním provedením mostních závěrů od úrovně izolace, t.j.   
- položení pracovní separační vrstvy na hotovou izolaci před pokládkou vozovky  
- vyříznutí a vybourání položené vozovky v prostoru dilatace  
- dodávka a montáž metalizovaných krycích plechů  
- položení definitivní separační vrstvy  
- provedení vlastního mostního závěru zálivkovou hmotou  
Položka nezahrnuje:  
- x  
Způsob měření:  
- měří se v metrech běžných</t>
  </si>
  <si>
    <t>65</t>
  </si>
  <si>
    <t>936541</t>
  </si>
  <si>
    <t>MOSTNÍ ODVODŇOVACÍ TRUBKA (POVRCHŮ IZOLACE) Z NEREZ OCELI</t>
  </si>
  <si>
    <t>vyústění trubiček min. 150mm pod líc nosné konstrukce  
Trubka z korozivzdorné oceli DN50 tl. stěny min. 2,0 mm s přírubou Ř250mm a perforovaným překrytím vtoku. Osazení do jemné malty nebo polymerbetonu dle VL 4.</t>
  </si>
  <si>
    <t>8=8,000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</si>
  <si>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  
Položka nezahrnuje:  
- x</t>
  </si>
  <si>
    <t>66</t>
  </si>
  <si>
    <t>938543</t>
  </si>
  <si>
    <t>OČIŠTĚNÍ BETON KONSTR OTRYSKÁNÍM TLAK VODOU DO 1000 BARŮ</t>
  </si>
  <si>
    <t>nosná konstrukce a opěra (délka*šířka - odměřeno digitálně): 
9,974*17,286=172,411 [A] 
kamenného obkladu křídel: 
- levá římsa ((3,30+4,50)*1,50)/2=5,850 [B] 
- pravá římsa ((2,10+4,30)*1,50)/2=4,800 [C] 
celkem: A+B+C=183,061 [D]</t>
  </si>
  <si>
    <t>Položka zahrnuje:  
- očištění předepsaným způsobem  
- odklizení vzniklého odpadu  
Položka nezahrnuje:  
- x</t>
  </si>
  <si>
    <t>67</t>
  </si>
  <si>
    <t>966157</t>
  </si>
  <si>
    <t>BOURÁNÍ KONSTRUKCÍ Z PROST BETONU S ODVOZEM DO 16KM</t>
  </si>
  <si>
    <t>přechodové klíny z MB (průřezová plocha*délka - odměřeno digitálně): 
- za opěrou 1  0,48*14,90=7,152 [A] 
- za opěrou 2  0,46*18,10=8,326 [B] 
`spádová vrstva tl. 5 cm v celé ploše mostu (šířka*délka*tloušťka)` 16,60*7,481*0,05=6,209 [C] 
celkem: A+B+C=21,687 [D]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</si>
  <si>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</si>
  <si>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68</t>
  </si>
  <si>
    <t>966168</t>
  </si>
  <si>
    <t>BOURÁNÍ KONSTRUKCÍ ZE ŽELEZOBETONU S ODVOZEM DO 20KM</t>
  </si>
  <si>
    <t>stávající římsy (průřezová plocha*délka - odměřeno digitálně): 
`vpravo)` 0,395*15,00=5,925 [A] 
`vlevo` 0,431*14,85=6,400 [B] 
stávající závěrná zídka: 
`za opěrou 1` 0,17*14,90=2,533 [C] 
`za opěrou 2` 0,157*18,10=2,842 [D] 
celkem: A+B+C+D=17,700 [E]</t>
  </si>
  <si>
    <t>69</t>
  </si>
  <si>
    <t>97617</t>
  </si>
  <si>
    <t>VYBOURÁNÍ DROBNÝCH PŘEDMĚTŮ KOVOVÝCH</t>
  </si>
  <si>
    <t>mříž stávající dešťové vpusti vč. rámu  
včetně odvozu a likvidace v režii zhotovitele</t>
  </si>
  <si>
    <t>Položka zahrnuje:  
- veškerou manipulaci s vybouranou sutí a hmotami včetně uložení na skládku  
- veškeré další práce plynoucí z technologického předpisu a z platných předpisů  
Položka nezahrnuje:  
- poplatek za skládku,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</si>
</sst>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63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63.75">
      <c r="A21" t="s">
        <v>48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39</v>
      </c>
      <c s="23" t="s">
        <v>23</v>
      </c>
      <c s="23" t="s">
        <v>58</v>
      </c>
      <c s="18" t="s">
        <v>59</v>
      </c>
      <c s="24" t="s">
        <v>60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41</v>
      </c>
    </row>
    <row r="14" spans="1:16" ht="12.75">
      <c r="A14" s="18" t="s">
        <v>39</v>
      </c>
      <c s="23" t="s">
        <v>17</v>
      </c>
      <c s="23" t="s">
        <v>61</v>
      </c>
      <c s="18" t="s">
        <v>59</v>
      </c>
      <c s="24" t="s">
        <v>62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41</v>
      </c>
    </row>
    <row r="18" spans="1:16" ht="12.75">
      <c r="A18" s="18" t="s">
        <v>39</v>
      </c>
      <c s="23" t="s">
        <v>16</v>
      </c>
      <c s="23" t="s">
        <v>63</v>
      </c>
      <c s="18" t="s">
        <v>59</v>
      </c>
      <c s="24" t="s">
        <v>64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41</v>
      </c>
    </row>
    <row r="22" spans="1:16" ht="25.5">
      <c r="A22" s="18" t="s">
        <v>39</v>
      </c>
      <c s="23" t="s">
        <v>27</v>
      </c>
      <c s="23" t="s">
        <v>65</v>
      </c>
      <c s="18" t="s">
        <v>59</v>
      </c>
      <c s="24" t="s">
        <v>66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53">
      <c r="A23" s="28" t="s">
        <v>44</v>
      </c>
      <c r="E23" s="29" t="s">
        <v>67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41</v>
      </c>
    </row>
    <row r="26" spans="1:16" ht="12.75">
      <c r="A26" s="18" t="s">
        <v>39</v>
      </c>
      <c s="23" t="s">
        <v>29</v>
      </c>
      <c s="23" t="s">
        <v>68</v>
      </c>
      <c s="18" t="s">
        <v>59</v>
      </c>
      <c s="24" t="s">
        <v>69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41</v>
      </c>
    </row>
    <row r="30" spans="1:16" ht="12.75">
      <c r="A30" s="18" t="s">
        <v>39</v>
      </c>
      <c s="23" t="s">
        <v>31</v>
      </c>
      <c s="23" t="s">
        <v>70</v>
      </c>
      <c s="18" t="s">
        <v>59</v>
      </c>
      <c s="24" t="s">
        <v>71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72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41</v>
      </c>
    </row>
    <row r="34" spans="1:16" ht="12.75">
      <c r="A34" s="18" t="s">
        <v>39</v>
      </c>
      <c s="23" t="s">
        <v>73</v>
      </c>
      <c s="23" t="s">
        <v>74</v>
      </c>
      <c s="18" t="s">
        <v>59</v>
      </c>
      <c s="24" t="s">
        <v>75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41</v>
      </c>
    </row>
    <row r="38" spans="1:16" ht="12.75">
      <c r="A38" s="18" t="s">
        <v>39</v>
      </c>
      <c s="23" t="s">
        <v>76</v>
      </c>
      <c s="23" t="s">
        <v>77</v>
      </c>
      <c s="18" t="s">
        <v>59</v>
      </c>
      <c s="24" t="s">
        <v>78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12.75">
      <c r="A41" t="s">
        <v>48</v>
      </c>
      <c r="E41" s="29" t="s">
        <v>41</v>
      </c>
    </row>
    <row r="42" spans="1:16" ht="12.75">
      <c r="A42" s="18" t="s">
        <v>39</v>
      </c>
      <c s="23" t="s">
        <v>34</v>
      </c>
      <c s="23" t="s">
        <v>79</v>
      </c>
      <c s="18" t="s">
        <v>59</v>
      </c>
      <c s="24" t="s">
        <v>80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41</v>
      </c>
    </row>
    <row r="46" spans="1:16" ht="12.75">
      <c r="A46" s="18" t="s">
        <v>39</v>
      </c>
      <c s="23" t="s">
        <v>36</v>
      </c>
      <c s="23" t="s">
        <v>81</v>
      </c>
      <c s="18" t="s">
        <v>59</v>
      </c>
      <c s="24" t="s">
        <v>82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0+O8+O21+O70+O87+O108+O129+O166+O191+O204+O217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</v>
      </c>
      <c s="32">
        <f>0+I8+I21+I70+I87+I108+I129+I166+I191+I204+I217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83</v>
      </c>
      <c s="5"/>
      <c s="14" t="s">
        <v>84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39</v>
      </c>
      <c s="23" t="s">
        <v>23</v>
      </c>
      <c s="23" t="s">
        <v>85</v>
      </c>
      <c s="18" t="s">
        <v>86</v>
      </c>
      <c s="24" t="s">
        <v>87</v>
      </c>
      <c s="25" t="s">
        <v>88</v>
      </c>
      <c s="26">
        <v>173.698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89</v>
      </c>
    </row>
    <row r="11" spans="1:5" ht="127.5">
      <c r="A11" s="30" t="s">
        <v>46</v>
      </c>
      <c r="E11" s="31" t="s">
        <v>90</v>
      </c>
    </row>
    <row r="12" spans="1:5" ht="51">
      <c r="A12" t="s">
        <v>48</v>
      </c>
      <c r="E12" s="29" t="s">
        <v>91</v>
      </c>
    </row>
    <row r="13" spans="1:16" ht="12.75">
      <c r="A13" s="18" t="s">
        <v>39</v>
      </c>
      <c s="23" t="s">
        <v>17</v>
      </c>
      <c s="23" t="s">
        <v>85</v>
      </c>
      <c s="18" t="s">
        <v>92</v>
      </c>
      <c s="24" t="s">
        <v>87</v>
      </c>
      <c s="25" t="s">
        <v>88</v>
      </c>
      <c s="26">
        <v>73.57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93</v>
      </c>
    </row>
    <row r="15" spans="1:5" ht="76.5">
      <c r="A15" s="30" t="s">
        <v>46</v>
      </c>
      <c r="E15" s="31" t="s">
        <v>94</v>
      </c>
    </row>
    <row r="16" spans="1:5" ht="51">
      <c r="A16" t="s">
        <v>48</v>
      </c>
      <c r="E16" s="29" t="s">
        <v>91</v>
      </c>
    </row>
    <row r="17" spans="1:16" ht="12.75">
      <c r="A17" s="18" t="s">
        <v>39</v>
      </c>
      <c s="23" t="s">
        <v>16</v>
      </c>
      <c s="23" t="s">
        <v>85</v>
      </c>
      <c s="18" t="s">
        <v>95</v>
      </c>
      <c s="24" t="s">
        <v>87</v>
      </c>
      <c s="25" t="s">
        <v>88</v>
      </c>
      <c s="26">
        <v>44.25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96</v>
      </c>
    </row>
    <row r="19" spans="1:5" ht="25.5">
      <c r="A19" s="30" t="s">
        <v>46</v>
      </c>
      <c r="E19" s="31" t="s">
        <v>97</v>
      </c>
    </row>
    <row r="20" spans="1:5" ht="51">
      <c r="A20" t="s">
        <v>48</v>
      </c>
      <c r="E20" s="29" t="s">
        <v>91</v>
      </c>
    </row>
    <row r="21" spans="1:18" ht="12.75" customHeight="1">
      <c r="A21" s="5" t="s">
        <v>37</v>
      </c>
      <c s="5"/>
      <c s="35" t="s">
        <v>23</v>
      </c>
      <c s="5"/>
      <c s="21" t="s">
        <v>98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8" t="s">
        <v>39</v>
      </c>
      <c s="23" t="s">
        <v>27</v>
      </c>
      <c s="23" t="s">
        <v>99</v>
      </c>
      <c s="18" t="s">
        <v>41</v>
      </c>
      <c s="24" t="s">
        <v>100</v>
      </c>
      <c s="25" t="s">
        <v>101</v>
      </c>
      <c s="26">
        <v>10.3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102</v>
      </c>
    </row>
    <row r="24" spans="1:5" ht="12.75">
      <c r="A24" s="30" t="s">
        <v>46</v>
      </c>
      <c r="E24" s="31" t="s">
        <v>103</v>
      </c>
    </row>
    <row r="25" spans="1:5" ht="63.75">
      <c r="A25" t="s">
        <v>48</v>
      </c>
      <c r="E25" s="29" t="s">
        <v>104</v>
      </c>
    </row>
    <row r="26" spans="1:16" ht="25.5">
      <c r="A26" s="18" t="s">
        <v>39</v>
      </c>
      <c s="23" t="s">
        <v>29</v>
      </c>
      <c s="23" t="s">
        <v>105</v>
      </c>
      <c s="18" t="s">
        <v>41</v>
      </c>
      <c s="24" t="s">
        <v>106</v>
      </c>
      <c s="25" t="s">
        <v>101</v>
      </c>
      <c s="26">
        <v>11.805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89.25">
      <c r="A28" s="30" t="s">
        <v>46</v>
      </c>
      <c r="E28" s="31" t="s">
        <v>107</v>
      </c>
    </row>
    <row r="29" spans="1:5" ht="89.25">
      <c r="A29" t="s">
        <v>48</v>
      </c>
      <c r="E29" s="29" t="s">
        <v>108</v>
      </c>
    </row>
    <row r="30" spans="1:16" ht="12.75">
      <c r="A30" s="18" t="s">
        <v>39</v>
      </c>
      <c s="23" t="s">
        <v>31</v>
      </c>
      <c s="23" t="s">
        <v>109</v>
      </c>
      <c s="18" t="s">
        <v>41</v>
      </c>
      <c s="24" t="s">
        <v>110</v>
      </c>
      <c s="25" t="s">
        <v>101</v>
      </c>
      <c s="26">
        <v>10.3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111</v>
      </c>
    </row>
    <row r="32" spans="1:5" ht="12.75">
      <c r="A32" s="30" t="s">
        <v>46</v>
      </c>
      <c r="E32" s="31" t="s">
        <v>103</v>
      </c>
    </row>
    <row r="33" spans="1:5" ht="89.25">
      <c r="A33" t="s">
        <v>48</v>
      </c>
      <c r="E33" s="29" t="s">
        <v>108</v>
      </c>
    </row>
    <row r="34" spans="1:16" ht="12.75">
      <c r="A34" s="18" t="s">
        <v>39</v>
      </c>
      <c s="23" t="s">
        <v>73</v>
      </c>
      <c s="23" t="s">
        <v>112</v>
      </c>
      <c s="18" t="s">
        <v>41</v>
      </c>
      <c s="24" t="s">
        <v>113</v>
      </c>
      <c s="25" t="s">
        <v>114</v>
      </c>
      <c s="26">
        <v>29.8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115</v>
      </c>
    </row>
    <row r="36" spans="1:5" ht="38.25">
      <c r="A36" s="30" t="s">
        <v>46</v>
      </c>
      <c r="E36" s="31" t="s">
        <v>116</v>
      </c>
    </row>
    <row r="37" spans="1:5" ht="63.75">
      <c r="A37" t="s">
        <v>48</v>
      </c>
      <c r="E37" s="29" t="s">
        <v>117</v>
      </c>
    </row>
    <row r="38" spans="1:16" ht="12.75">
      <c r="A38" s="18" t="s">
        <v>39</v>
      </c>
      <c s="23" t="s">
        <v>76</v>
      </c>
      <c s="23" t="s">
        <v>118</v>
      </c>
      <c s="18" t="s">
        <v>41</v>
      </c>
      <c s="24" t="s">
        <v>119</v>
      </c>
      <c s="25" t="s">
        <v>101</v>
      </c>
      <c s="26">
        <v>41.885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120</v>
      </c>
    </row>
    <row r="40" spans="1:5" ht="38.25">
      <c r="A40" s="30" t="s">
        <v>46</v>
      </c>
      <c r="E40" s="31" t="s">
        <v>121</v>
      </c>
    </row>
    <row r="41" spans="1:5" ht="63.75">
      <c r="A41" t="s">
        <v>48</v>
      </c>
      <c r="E41" s="29" t="s">
        <v>117</v>
      </c>
    </row>
    <row r="42" spans="1:16" ht="12.75">
      <c r="A42" s="18" t="s">
        <v>39</v>
      </c>
      <c s="23" t="s">
        <v>34</v>
      </c>
      <c s="23" t="s">
        <v>122</v>
      </c>
      <c s="18" t="s">
        <v>41</v>
      </c>
      <c s="24" t="s">
        <v>123</v>
      </c>
      <c s="25" t="s">
        <v>124</v>
      </c>
      <c s="26">
        <v>120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125</v>
      </c>
    </row>
    <row r="45" spans="1:5" ht="102">
      <c r="A45" t="s">
        <v>48</v>
      </c>
      <c r="E45" s="29" t="s">
        <v>126</v>
      </c>
    </row>
    <row r="46" spans="1:16" ht="12.75">
      <c r="A46" s="18" t="s">
        <v>39</v>
      </c>
      <c s="23" t="s">
        <v>36</v>
      </c>
      <c s="23" t="s">
        <v>127</v>
      </c>
      <c s="18" t="s">
        <v>41</v>
      </c>
      <c s="24" t="s">
        <v>128</v>
      </c>
      <c s="25" t="s">
        <v>114</v>
      </c>
      <c s="26">
        <v>30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129</v>
      </c>
    </row>
    <row r="48" spans="1:5" ht="12.75">
      <c r="A48" s="30" t="s">
        <v>46</v>
      </c>
      <c r="E48" s="31" t="s">
        <v>130</v>
      </c>
    </row>
    <row r="49" spans="1:5" ht="102">
      <c r="A49" t="s">
        <v>48</v>
      </c>
      <c r="E49" s="29" t="s">
        <v>131</v>
      </c>
    </row>
    <row r="50" spans="1:16" ht="12.75">
      <c r="A50" s="18" t="s">
        <v>39</v>
      </c>
      <c s="23" t="s">
        <v>132</v>
      </c>
      <c s="23" t="s">
        <v>133</v>
      </c>
      <c s="18" t="s">
        <v>41</v>
      </c>
      <c s="24" t="s">
        <v>134</v>
      </c>
      <c s="25" t="s">
        <v>101</v>
      </c>
      <c s="26">
        <v>43.13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135</v>
      </c>
    </row>
    <row r="52" spans="1:5" ht="12.75">
      <c r="A52" s="30" t="s">
        <v>46</v>
      </c>
      <c r="E52" s="31" t="s">
        <v>136</v>
      </c>
    </row>
    <row r="53" spans="1:5" ht="89.25">
      <c r="A53" t="s">
        <v>48</v>
      </c>
      <c r="E53" s="29" t="s">
        <v>137</v>
      </c>
    </row>
    <row r="54" spans="1:16" ht="12.75">
      <c r="A54" s="18" t="s">
        <v>39</v>
      </c>
      <c s="23" t="s">
        <v>138</v>
      </c>
      <c s="23" t="s">
        <v>139</v>
      </c>
      <c s="18" t="s">
        <v>41</v>
      </c>
      <c s="24" t="s">
        <v>140</v>
      </c>
      <c s="25" t="s">
        <v>101</v>
      </c>
      <c s="26">
        <v>31.914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141</v>
      </c>
    </row>
    <row r="56" spans="1:5" ht="38.25">
      <c r="A56" s="30" t="s">
        <v>46</v>
      </c>
      <c r="E56" s="31" t="s">
        <v>142</v>
      </c>
    </row>
    <row r="57" spans="1:5" ht="344.25">
      <c r="A57" t="s">
        <v>48</v>
      </c>
      <c r="E57" s="29" t="s">
        <v>143</v>
      </c>
    </row>
    <row r="58" spans="1:16" ht="12.75">
      <c r="A58" s="18" t="s">
        <v>39</v>
      </c>
      <c s="23" t="s">
        <v>144</v>
      </c>
      <c s="23" t="s">
        <v>145</v>
      </c>
      <c s="18" t="s">
        <v>41</v>
      </c>
      <c s="24" t="s">
        <v>146</v>
      </c>
      <c s="25" t="s">
        <v>101</v>
      </c>
      <c s="26">
        <v>31.914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147</v>
      </c>
    </row>
    <row r="60" spans="1:5" ht="25.5">
      <c r="A60" s="30" t="s">
        <v>46</v>
      </c>
      <c r="E60" s="31" t="s">
        <v>148</v>
      </c>
    </row>
    <row r="61" spans="1:5" ht="191.25">
      <c r="A61" t="s">
        <v>48</v>
      </c>
      <c r="E61" s="29" t="s">
        <v>149</v>
      </c>
    </row>
    <row r="62" spans="1:16" ht="12.75">
      <c r="A62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101</v>
      </c>
      <c s="26">
        <v>14.406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153</v>
      </c>
    </row>
    <row r="64" spans="1:5" ht="38.25">
      <c r="A64" s="30" t="s">
        <v>46</v>
      </c>
      <c r="E64" s="31" t="s">
        <v>154</v>
      </c>
    </row>
    <row r="65" spans="1:5" ht="255">
      <c r="A65" t="s">
        <v>48</v>
      </c>
      <c r="E65" s="29" t="s">
        <v>155</v>
      </c>
    </row>
    <row r="66" spans="1:16" ht="12.75">
      <c r="A66" s="18" t="s">
        <v>39</v>
      </c>
      <c s="23" t="s">
        <v>156</v>
      </c>
      <c s="23" t="s">
        <v>157</v>
      </c>
      <c s="18" t="s">
        <v>41</v>
      </c>
      <c s="24" t="s">
        <v>158</v>
      </c>
      <c s="25" t="s">
        <v>101</v>
      </c>
      <c s="26">
        <v>10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159</v>
      </c>
    </row>
    <row r="68" spans="1:5" ht="12.75">
      <c r="A68" s="30" t="s">
        <v>46</v>
      </c>
      <c r="E68" s="31" t="s">
        <v>160</v>
      </c>
    </row>
    <row r="69" spans="1:5" ht="293.25">
      <c r="A69" t="s">
        <v>48</v>
      </c>
      <c r="E69" s="29" t="s">
        <v>161</v>
      </c>
    </row>
    <row r="70" spans="1:18" ht="12.75" customHeight="1">
      <c r="A70" s="5" t="s">
        <v>37</v>
      </c>
      <c s="5"/>
      <c s="35" t="s">
        <v>17</v>
      </c>
      <c s="5"/>
      <c s="21" t="s">
        <v>162</v>
      </c>
      <c s="5"/>
      <c s="5"/>
      <c s="5"/>
      <c s="36">
        <f>0+Q70</f>
      </c>
      <c r="O70">
        <f>0+R70</f>
      </c>
      <c r="Q70">
        <f>0+I71+I75+I79+I83</f>
      </c>
      <c>
        <f>0+O71+O75+O79+O83</f>
      </c>
    </row>
    <row r="71" spans="1:16" ht="12.75">
      <c r="A71" s="18" t="s">
        <v>39</v>
      </c>
      <c s="23" t="s">
        <v>163</v>
      </c>
      <c s="23" t="s">
        <v>164</v>
      </c>
      <c s="18" t="s">
        <v>41</v>
      </c>
      <c s="24" t="s">
        <v>165</v>
      </c>
      <c s="25" t="s">
        <v>166</v>
      </c>
      <c s="26">
        <v>59.4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167</v>
      </c>
    </row>
    <row r="73" spans="1:5" ht="38.25">
      <c r="A73" s="30" t="s">
        <v>46</v>
      </c>
      <c r="E73" s="31" t="s">
        <v>168</v>
      </c>
    </row>
    <row r="74" spans="1:5" ht="89.25">
      <c r="A74" t="s">
        <v>48</v>
      </c>
      <c r="E74" s="29" t="s">
        <v>169</v>
      </c>
    </row>
    <row r="75" spans="1:16" ht="12.75">
      <c r="A75" s="18" t="s">
        <v>39</v>
      </c>
      <c s="23" t="s">
        <v>170</v>
      </c>
      <c s="23" t="s">
        <v>171</v>
      </c>
      <c s="18" t="s">
        <v>41</v>
      </c>
      <c s="24" t="s">
        <v>172</v>
      </c>
      <c s="25" t="s">
        <v>114</v>
      </c>
      <c s="26">
        <v>3.2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38.25">
      <c r="A76" s="28" t="s">
        <v>44</v>
      </c>
      <c r="E76" s="29" t="s">
        <v>173</v>
      </c>
    </row>
    <row r="77" spans="1:5" ht="12.75">
      <c r="A77" s="30" t="s">
        <v>46</v>
      </c>
      <c r="E77" s="31" t="s">
        <v>174</v>
      </c>
    </row>
    <row r="78" spans="1:5" ht="89.25">
      <c r="A78" t="s">
        <v>48</v>
      </c>
      <c r="E78" s="29" t="s">
        <v>175</v>
      </c>
    </row>
    <row r="79" spans="1:16" ht="25.5">
      <c r="A79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179</v>
      </c>
      <c s="26">
        <v>318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51">
      <c r="A80" s="28" t="s">
        <v>44</v>
      </c>
      <c r="E80" s="29" t="s">
        <v>180</v>
      </c>
    </row>
    <row r="81" spans="1:5" ht="76.5">
      <c r="A81" s="30" t="s">
        <v>46</v>
      </c>
      <c r="E81" s="31" t="s">
        <v>181</v>
      </c>
    </row>
    <row r="82" spans="1:5" ht="89.25">
      <c r="A82" t="s">
        <v>48</v>
      </c>
      <c r="E82" s="29" t="s">
        <v>182</v>
      </c>
    </row>
    <row r="83" spans="1:16" ht="12.75">
      <c r="A83" s="18" t="s">
        <v>39</v>
      </c>
      <c s="23" t="s">
        <v>183</v>
      </c>
      <c s="23" t="s">
        <v>184</v>
      </c>
      <c s="18" t="s">
        <v>41</v>
      </c>
      <c s="24" t="s">
        <v>185</v>
      </c>
      <c s="25" t="s">
        <v>166</v>
      </c>
      <c s="26">
        <v>33.726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186</v>
      </c>
    </row>
    <row r="85" spans="1:5" ht="38.25">
      <c r="A85" s="30" t="s">
        <v>46</v>
      </c>
      <c r="E85" s="31" t="s">
        <v>187</v>
      </c>
    </row>
    <row r="86" spans="1:5" ht="102">
      <c r="A86" t="s">
        <v>48</v>
      </c>
      <c r="E86" s="29" t="s">
        <v>188</v>
      </c>
    </row>
    <row r="87" spans="1:18" ht="12.75" customHeight="1">
      <c r="A87" s="5" t="s">
        <v>37</v>
      </c>
      <c s="5"/>
      <c s="35" t="s">
        <v>16</v>
      </c>
      <c s="5"/>
      <c s="21" t="s">
        <v>189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193</v>
      </c>
      <c s="26">
        <v>89.76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194</v>
      </c>
    </row>
    <row r="90" spans="1:5" ht="12.75">
      <c r="A90" s="30" t="s">
        <v>46</v>
      </c>
      <c r="E90" s="31" t="s">
        <v>195</v>
      </c>
    </row>
    <row r="91" spans="1:5" ht="63.75">
      <c r="A91" t="s">
        <v>48</v>
      </c>
      <c r="E91" s="29" t="s">
        <v>196</v>
      </c>
    </row>
    <row r="92" spans="1:16" ht="12.75">
      <c r="A92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101</v>
      </c>
      <c s="26">
        <v>12.755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200</v>
      </c>
    </row>
    <row r="94" spans="1:5" ht="38.25">
      <c r="A94" s="30" t="s">
        <v>46</v>
      </c>
      <c r="E94" s="31" t="s">
        <v>201</v>
      </c>
    </row>
    <row r="95" spans="1:5" ht="395.25">
      <c r="A95" t="s">
        <v>48</v>
      </c>
      <c r="E95" s="29" t="s">
        <v>202</v>
      </c>
    </row>
    <row r="96" spans="1:16" ht="12.75">
      <c r="A96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88</v>
      </c>
      <c s="26">
        <v>3.189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206</v>
      </c>
    </row>
    <row r="98" spans="1:5" ht="12.75">
      <c r="A98" s="30" t="s">
        <v>46</v>
      </c>
      <c r="E98" s="31" t="s">
        <v>207</v>
      </c>
    </row>
    <row r="99" spans="1:5" ht="293.25">
      <c r="A99" t="s">
        <v>48</v>
      </c>
      <c r="E99" s="29" t="s">
        <v>208</v>
      </c>
    </row>
    <row r="100" spans="1:16" ht="12.75">
      <c r="A100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101</v>
      </c>
      <c s="26">
        <v>5.375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38.25">
      <c r="A101" s="28" t="s">
        <v>44</v>
      </c>
      <c r="E101" s="29" t="s">
        <v>212</v>
      </c>
    </row>
    <row r="102" spans="1:5" ht="38.25">
      <c r="A102" s="30" t="s">
        <v>46</v>
      </c>
      <c r="E102" s="31" t="s">
        <v>213</v>
      </c>
    </row>
    <row r="103" spans="1:5" ht="395.25">
      <c r="A103" t="s">
        <v>48</v>
      </c>
      <c r="E103" s="29" t="s">
        <v>202</v>
      </c>
    </row>
    <row r="104" spans="1:16" ht="12.75">
      <c r="A104" s="18" t="s">
        <v>39</v>
      </c>
      <c s="23" t="s">
        <v>214</v>
      </c>
      <c s="23" t="s">
        <v>215</v>
      </c>
      <c s="18" t="s">
        <v>41</v>
      </c>
      <c s="24" t="s">
        <v>216</v>
      </c>
      <c s="25" t="s">
        <v>88</v>
      </c>
      <c s="26">
        <v>1.344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217</v>
      </c>
    </row>
    <row r="106" spans="1:5" ht="12.75">
      <c r="A106" s="30" t="s">
        <v>46</v>
      </c>
      <c r="E106" s="31" t="s">
        <v>218</v>
      </c>
    </row>
    <row r="107" spans="1:5" ht="293.25">
      <c r="A107" t="s">
        <v>48</v>
      </c>
      <c r="E107" s="29" t="s">
        <v>208</v>
      </c>
    </row>
    <row r="108" spans="1:18" ht="12.75" customHeight="1">
      <c r="A108" s="5" t="s">
        <v>37</v>
      </c>
      <c s="5"/>
      <c s="35" t="s">
        <v>27</v>
      </c>
      <c s="5"/>
      <c s="21" t="s">
        <v>219</v>
      </c>
      <c s="5"/>
      <c s="5"/>
      <c s="5"/>
      <c s="36">
        <f>0+Q108</f>
      </c>
      <c r="O108">
        <f>0+R108</f>
      </c>
      <c r="Q108">
        <f>0+I109+I113+I117+I121+I125</f>
      </c>
      <c>
        <f>0+O109+O113+O117+O121+O125</f>
      </c>
    </row>
    <row r="109" spans="1:16" ht="12.75">
      <c r="A109" s="18" t="s">
        <v>39</v>
      </c>
      <c s="23" t="s">
        <v>220</v>
      </c>
      <c s="23" t="s">
        <v>221</v>
      </c>
      <c s="18" t="s">
        <v>41</v>
      </c>
      <c s="24" t="s">
        <v>222</v>
      </c>
      <c s="25" t="s">
        <v>101</v>
      </c>
      <c s="26">
        <v>4.185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25.5">
      <c r="A110" s="28" t="s">
        <v>44</v>
      </c>
      <c r="E110" s="29" t="s">
        <v>223</v>
      </c>
    </row>
    <row r="111" spans="1:5" ht="76.5">
      <c r="A111" s="30" t="s">
        <v>46</v>
      </c>
      <c r="E111" s="31" t="s">
        <v>224</v>
      </c>
    </row>
    <row r="112" spans="1:5" ht="395.25">
      <c r="A112" t="s">
        <v>48</v>
      </c>
      <c r="E112" s="29" t="s">
        <v>225</v>
      </c>
    </row>
    <row r="113" spans="1:16" ht="12.75">
      <c r="A113" s="18" t="s">
        <v>39</v>
      </c>
      <c s="23" t="s">
        <v>226</v>
      </c>
      <c s="23" t="s">
        <v>227</v>
      </c>
      <c s="18" t="s">
        <v>41</v>
      </c>
      <c s="24" t="s">
        <v>228</v>
      </c>
      <c s="25" t="s">
        <v>101</v>
      </c>
      <c s="26">
        <v>5.941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229</v>
      </c>
    </row>
    <row r="115" spans="1:5" ht="51">
      <c r="A115" s="30" t="s">
        <v>46</v>
      </c>
      <c r="E115" s="31" t="s">
        <v>230</v>
      </c>
    </row>
    <row r="116" spans="1:5" ht="369.75">
      <c r="A116" t="s">
        <v>48</v>
      </c>
      <c r="E116" s="29" t="s">
        <v>231</v>
      </c>
    </row>
    <row r="117" spans="1:16" ht="12.75">
      <c r="A117" s="18" t="s">
        <v>39</v>
      </c>
      <c s="23" t="s">
        <v>232</v>
      </c>
      <c s="23" t="s">
        <v>233</v>
      </c>
      <c s="18" t="s">
        <v>41</v>
      </c>
      <c s="24" t="s">
        <v>234</v>
      </c>
      <c s="25" t="s">
        <v>101</v>
      </c>
      <c s="26">
        <v>6.75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235</v>
      </c>
    </row>
    <row r="119" spans="1:5" ht="63.75">
      <c r="A119" s="30" t="s">
        <v>46</v>
      </c>
      <c r="E119" s="31" t="s">
        <v>236</v>
      </c>
    </row>
    <row r="120" spans="1:5" ht="76.5">
      <c r="A120" t="s">
        <v>48</v>
      </c>
      <c r="E120" s="29" t="s">
        <v>237</v>
      </c>
    </row>
    <row r="121" spans="1:16" ht="12.75">
      <c r="A121" s="18" t="s">
        <v>39</v>
      </c>
      <c s="23" t="s">
        <v>238</v>
      </c>
      <c s="23" t="s">
        <v>239</v>
      </c>
      <c s="18" t="s">
        <v>41</v>
      </c>
      <c s="24" t="s">
        <v>240</v>
      </c>
      <c s="25" t="s">
        <v>101</v>
      </c>
      <c s="26">
        <v>15.478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241</v>
      </c>
    </row>
    <row r="123" spans="1:5" ht="38.25">
      <c r="A123" s="30" t="s">
        <v>46</v>
      </c>
      <c r="E123" s="31" t="s">
        <v>242</v>
      </c>
    </row>
    <row r="124" spans="1:5" ht="63.75">
      <c r="A124" t="s">
        <v>48</v>
      </c>
      <c r="E124" s="29" t="s">
        <v>243</v>
      </c>
    </row>
    <row r="125" spans="1:16" ht="12.75">
      <c r="A125" s="18" t="s">
        <v>39</v>
      </c>
      <c s="23" t="s">
        <v>244</v>
      </c>
      <c s="23" t="s">
        <v>245</v>
      </c>
      <c s="18" t="s">
        <v>41</v>
      </c>
      <c s="24" t="s">
        <v>246</v>
      </c>
      <c s="25" t="s">
        <v>101</v>
      </c>
      <c s="26">
        <v>11.881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247</v>
      </c>
    </row>
    <row r="127" spans="1:5" ht="51">
      <c r="A127" s="30" t="s">
        <v>46</v>
      </c>
      <c r="E127" s="31" t="s">
        <v>248</v>
      </c>
    </row>
    <row r="128" spans="1:5" ht="114.75">
      <c r="A128" t="s">
        <v>48</v>
      </c>
      <c r="E128" s="29" t="s">
        <v>249</v>
      </c>
    </row>
    <row r="129" spans="1:18" ht="12.75" customHeight="1">
      <c r="A129" s="5" t="s">
        <v>37</v>
      </c>
      <c s="5"/>
      <c s="35" t="s">
        <v>29</v>
      </c>
      <c s="5"/>
      <c s="21" t="s">
        <v>250</v>
      </c>
      <c s="5"/>
      <c s="5"/>
      <c s="5"/>
      <c s="36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12.75">
      <c r="A130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166</v>
      </c>
      <c s="26">
        <v>82.198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254</v>
      </c>
    </row>
    <row r="132" spans="1:5" ht="76.5">
      <c r="A132" s="30" t="s">
        <v>46</v>
      </c>
      <c r="E132" s="31" t="s">
        <v>255</v>
      </c>
    </row>
    <row r="133" spans="1:5" ht="76.5">
      <c r="A133" t="s">
        <v>48</v>
      </c>
      <c r="E133" s="29" t="s">
        <v>256</v>
      </c>
    </row>
    <row r="134" spans="1:16" ht="12.75">
      <c r="A134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166</v>
      </c>
      <c s="26">
        <v>78.7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260</v>
      </c>
    </row>
    <row r="136" spans="1:5" ht="38.25">
      <c r="A136" s="30" t="s">
        <v>46</v>
      </c>
      <c r="E136" s="31" t="s">
        <v>261</v>
      </c>
    </row>
    <row r="137" spans="1:5" ht="89.25">
      <c r="A137" t="s">
        <v>48</v>
      </c>
      <c r="E137" s="29" t="s">
        <v>262</v>
      </c>
    </row>
    <row r="138" spans="1:16" ht="12.75">
      <c r="A138" s="18" t="s">
        <v>39</v>
      </c>
      <c s="23" t="s">
        <v>263</v>
      </c>
      <c s="23" t="s">
        <v>264</v>
      </c>
      <c s="18" t="s">
        <v>41</v>
      </c>
      <c s="24" t="s">
        <v>265</v>
      </c>
      <c s="25" t="s">
        <v>166</v>
      </c>
      <c s="26">
        <v>862.881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266</v>
      </c>
    </row>
    <row r="140" spans="1:5" ht="51">
      <c r="A140" s="30" t="s">
        <v>46</v>
      </c>
      <c r="E140" s="31" t="s">
        <v>267</v>
      </c>
    </row>
    <row r="141" spans="1:5" ht="89.25">
      <c r="A141" t="s">
        <v>48</v>
      </c>
      <c r="E141" s="29" t="s">
        <v>262</v>
      </c>
    </row>
    <row r="142" spans="1:16" ht="12.75">
      <c r="A142" s="18" t="s">
        <v>39</v>
      </c>
      <c s="23" t="s">
        <v>268</v>
      </c>
      <c s="23" t="s">
        <v>269</v>
      </c>
      <c s="18" t="s">
        <v>41</v>
      </c>
      <c s="24" t="s">
        <v>270</v>
      </c>
      <c s="25" t="s">
        <v>166</v>
      </c>
      <c s="26">
        <v>483.381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271</v>
      </c>
    </row>
    <row r="144" spans="1:5" ht="51">
      <c r="A144" s="30" t="s">
        <v>46</v>
      </c>
      <c r="E144" s="31" t="s">
        <v>272</v>
      </c>
    </row>
    <row r="145" spans="1:5" ht="165.75">
      <c r="A145" t="s">
        <v>48</v>
      </c>
      <c r="E145" s="29" t="s">
        <v>273</v>
      </c>
    </row>
    <row r="146" spans="1:16" ht="12.75">
      <c r="A146" s="18" t="s">
        <v>39</v>
      </c>
      <c s="23" t="s">
        <v>274</v>
      </c>
      <c s="23" t="s">
        <v>275</v>
      </c>
      <c s="18" t="s">
        <v>41</v>
      </c>
      <c s="24" t="s">
        <v>276</v>
      </c>
      <c s="25" t="s">
        <v>166</v>
      </c>
      <c s="26">
        <v>483.381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277</v>
      </c>
    </row>
    <row r="148" spans="1:5" ht="51">
      <c r="A148" s="30" t="s">
        <v>46</v>
      </c>
      <c r="E148" s="31" t="s">
        <v>272</v>
      </c>
    </row>
    <row r="149" spans="1:5" ht="165.75">
      <c r="A149" t="s">
        <v>48</v>
      </c>
      <c r="E149" s="29" t="s">
        <v>273</v>
      </c>
    </row>
    <row r="150" spans="1:16" ht="12.75">
      <c r="A150" s="18" t="s">
        <v>39</v>
      </c>
      <c s="23" t="s">
        <v>278</v>
      </c>
      <c s="23" t="s">
        <v>279</v>
      </c>
      <c s="18" t="s">
        <v>41</v>
      </c>
      <c s="24" t="s">
        <v>280</v>
      </c>
      <c s="25" t="s">
        <v>166</v>
      </c>
      <c s="26">
        <v>78.7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281</v>
      </c>
    </row>
    <row r="152" spans="1:5" ht="38.25">
      <c r="A152" s="30" t="s">
        <v>46</v>
      </c>
      <c r="E152" s="31" t="s">
        <v>261</v>
      </c>
    </row>
    <row r="153" spans="1:5" ht="165.75">
      <c r="A153" t="s">
        <v>48</v>
      </c>
      <c r="E153" s="29" t="s">
        <v>273</v>
      </c>
    </row>
    <row r="154" spans="1:16" ht="12.75">
      <c r="A154" s="18" t="s">
        <v>39</v>
      </c>
      <c s="23" t="s">
        <v>282</v>
      </c>
      <c s="23" t="s">
        <v>283</v>
      </c>
      <c s="18" t="s">
        <v>41</v>
      </c>
      <c s="24" t="s">
        <v>284</v>
      </c>
      <c s="25" t="s">
        <v>88</v>
      </c>
      <c s="26">
        <v>30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89.25">
      <c r="A155" s="28" t="s">
        <v>44</v>
      </c>
      <c r="E155" s="29" t="s">
        <v>285</v>
      </c>
    </row>
    <row r="156" spans="1:5" ht="12.75">
      <c r="A156" s="30" t="s">
        <v>46</v>
      </c>
      <c r="E156" s="31" t="s">
        <v>130</v>
      </c>
    </row>
    <row r="157" spans="1:5" ht="114.75">
      <c r="A157" t="s">
        <v>48</v>
      </c>
      <c r="E157" s="29" t="s">
        <v>286</v>
      </c>
    </row>
    <row r="158" spans="1:16" ht="12.75">
      <c r="A158" s="18" t="s">
        <v>39</v>
      </c>
      <c s="23" t="s">
        <v>287</v>
      </c>
      <c s="23" t="s">
        <v>288</v>
      </c>
      <c s="18" t="s">
        <v>41</v>
      </c>
      <c s="24" t="s">
        <v>289</v>
      </c>
      <c s="25" t="s">
        <v>166</v>
      </c>
      <c s="26">
        <v>3.498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44</v>
      </c>
      <c r="E159" s="29" t="s">
        <v>290</v>
      </c>
    </row>
    <row r="160" spans="1:5" ht="12.75">
      <c r="A160" s="30" t="s">
        <v>46</v>
      </c>
      <c r="E160" s="31" t="s">
        <v>291</v>
      </c>
    </row>
    <row r="161" spans="1:5" ht="178.5">
      <c r="A161" t="s">
        <v>48</v>
      </c>
      <c r="E161" s="29" t="s">
        <v>292</v>
      </c>
    </row>
    <row r="162" spans="1:16" ht="12.75">
      <c r="A162" s="18" t="s">
        <v>39</v>
      </c>
      <c s="23" t="s">
        <v>293</v>
      </c>
      <c s="23" t="s">
        <v>294</v>
      </c>
      <c s="18" t="s">
        <v>41</v>
      </c>
      <c s="24" t="s">
        <v>295</v>
      </c>
      <c s="25" t="s">
        <v>114</v>
      </c>
      <c s="26">
        <v>119.8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41</v>
      </c>
    </row>
    <row r="164" spans="1:5" ht="38.25">
      <c r="A164" s="30" t="s">
        <v>46</v>
      </c>
      <c r="E164" s="31" t="s">
        <v>296</v>
      </c>
    </row>
    <row r="165" spans="1:5" ht="63.75">
      <c r="A165" t="s">
        <v>48</v>
      </c>
      <c r="E165" s="29" t="s">
        <v>297</v>
      </c>
    </row>
    <row r="166" spans="1:18" ht="12.75" customHeight="1">
      <c r="A166" s="5" t="s">
        <v>37</v>
      </c>
      <c s="5"/>
      <c s="35" t="s">
        <v>31</v>
      </c>
      <c s="5"/>
      <c s="21" t="s">
        <v>298</v>
      </c>
      <c s="5"/>
      <c s="5"/>
      <c s="5"/>
      <c s="36">
        <f>0+Q166</f>
      </c>
      <c r="O166">
        <f>0+R166</f>
      </c>
      <c r="Q166">
        <f>0+I167+I171+I175+I179+I183+I187</f>
      </c>
      <c>
        <f>0+O167+O171+O175+O179+O183+O187</f>
      </c>
    </row>
    <row r="167" spans="1:16" ht="25.5">
      <c r="A167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166</v>
      </c>
      <c s="26">
        <v>172.411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25.5">
      <c r="A168" s="28" t="s">
        <v>44</v>
      </c>
      <c r="E168" s="29" t="s">
        <v>302</v>
      </c>
    </row>
    <row r="169" spans="1:5" ht="12.75">
      <c r="A169" s="30" t="s">
        <v>46</v>
      </c>
      <c r="E169" s="31" t="s">
        <v>303</v>
      </c>
    </row>
    <row r="170" spans="1:5" ht="102">
      <c r="A170" t="s">
        <v>48</v>
      </c>
      <c r="E170" s="29" t="s">
        <v>304</v>
      </c>
    </row>
    <row r="171" spans="1:16" ht="25.5">
      <c r="A171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166</v>
      </c>
      <c s="26">
        <v>34.482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25.5">
      <c r="A172" s="28" t="s">
        <v>44</v>
      </c>
      <c r="E172" s="29" t="s">
        <v>308</v>
      </c>
    </row>
    <row r="173" spans="1:5" ht="12.75">
      <c r="A173" s="30" t="s">
        <v>46</v>
      </c>
      <c r="E173" s="31" t="s">
        <v>309</v>
      </c>
    </row>
    <row r="174" spans="1:5" ht="102">
      <c r="A174" t="s">
        <v>48</v>
      </c>
      <c r="E174" s="29" t="s">
        <v>304</v>
      </c>
    </row>
    <row r="175" spans="1:16" ht="12.75">
      <c r="A175" s="18" t="s">
        <v>39</v>
      </c>
      <c s="23" t="s">
        <v>310</v>
      </c>
      <c s="23" t="s">
        <v>311</v>
      </c>
      <c s="18" t="s">
        <v>41</v>
      </c>
      <c s="24" t="s">
        <v>312</v>
      </c>
      <c s="25" t="s">
        <v>166</v>
      </c>
      <c s="26">
        <v>124.185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38.25">
      <c r="A176" s="28" t="s">
        <v>44</v>
      </c>
      <c r="E176" s="29" t="s">
        <v>313</v>
      </c>
    </row>
    <row r="177" spans="1:5" ht="12.75">
      <c r="A177" s="30" t="s">
        <v>46</v>
      </c>
      <c r="E177" s="31" t="s">
        <v>314</v>
      </c>
    </row>
    <row r="178" spans="1:5" ht="102">
      <c r="A178" t="s">
        <v>48</v>
      </c>
      <c r="E178" s="29" t="s">
        <v>304</v>
      </c>
    </row>
    <row r="179" spans="1:16" ht="12.75">
      <c r="A179" s="18" t="s">
        <v>39</v>
      </c>
      <c s="23" t="s">
        <v>315</v>
      </c>
      <c s="23" t="s">
        <v>316</v>
      </c>
      <c s="18" t="s">
        <v>41</v>
      </c>
      <c s="24" t="s">
        <v>317</v>
      </c>
      <c s="25" t="s">
        <v>166</v>
      </c>
      <c s="26">
        <v>301.876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41</v>
      </c>
    </row>
    <row r="181" spans="1:5" ht="89.25">
      <c r="A181" s="30" t="s">
        <v>46</v>
      </c>
      <c r="E181" s="31" t="s">
        <v>318</v>
      </c>
    </row>
    <row r="182" spans="1:5" ht="102">
      <c r="A182" t="s">
        <v>48</v>
      </c>
      <c r="E182" s="29" t="s">
        <v>304</v>
      </c>
    </row>
    <row r="183" spans="1:16" ht="12.75">
      <c r="A183" s="18" t="s">
        <v>39</v>
      </c>
      <c s="23" t="s">
        <v>319</v>
      </c>
      <c s="23" t="s">
        <v>320</v>
      </c>
      <c s="18" t="s">
        <v>41</v>
      </c>
      <c s="24" t="s">
        <v>321</v>
      </c>
      <c s="25" t="s">
        <v>166</v>
      </c>
      <c s="26">
        <v>8.621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322</v>
      </c>
    </row>
    <row r="185" spans="1:5" ht="12.75">
      <c r="A185" s="30" t="s">
        <v>46</v>
      </c>
      <c r="E185" s="31" t="s">
        <v>323</v>
      </c>
    </row>
    <row r="186" spans="1:5" ht="89.25">
      <c r="A186" t="s">
        <v>48</v>
      </c>
      <c r="E186" s="29" t="s">
        <v>324</v>
      </c>
    </row>
    <row r="187" spans="1:16" ht="12.75">
      <c r="A187" s="18" t="s">
        <v>39</v>
      </c>
      <c s="23" t="s">
        <v>325</v>
      </c>
      <c s="23" t="s">
        <v>326</v>
      </c>
      <c s="18" t="s">
        <v>41</v>
      </c>
      <c s="24" t="s">
        <v>327</v>
      </c>
      <c s="25" t="s">
        <v>166</v>
      </c>
      <c s="26">
        <v>96.91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328</v>
      </c>
    </row>
    <row r="189" spans="1:5" ht="89.25">
      <c r="A189" s="30" t="s">
        <v>46</v>
      </c>
      <c r="E189" s="31" t="s">
        <v>329</v>
      </c>
    </row>
    <row r="190" spans="1:5" ht="114.75">
      <c r="A190" t="s">
        <v>48</v>
      </c>
      <c r="E190" s="29" t="s">
        <v>330</v>
      </c>
    </row>
    <row r="191" spans="1:18" ht="12.75" customHeight="1">
      <c r="A191" s="5" t="s">
        <v>37</v>
      </c>
      <c s="5"/>
      <c s="35" t="s">
        <v>73</v>
      </c>
      <c s="5"/>
      <c s="21" t="s">
        <v>331</v>
      </c>
      <c s="5"/>
      <c s="5"/>
      <c s="5"/>
      <c s="36">
        <f>0+Q191</f>
      </c>
      <c r="O191">
        <f>0+R191</f>
      </c>
      <c r="Q191">
        <f>0+I192+I196+I200</f>
      </c>
      <c>
        <f>0+O192+O196+O200</f>
      </c>
    </row>
    <row r="192" spans="1:16" ht="12.75">
      <c r="A192" s="18" t="s">
        <v>39</v>
      </c>
      <c s="23" t="s">
        <v>332</v>
      </c>
      <c s="23" t="s">
        <v>333</v>
      </c>
      <c s="18" t="s">
        <v>41</v>
      </c>
      <c s="24" t="s">
        <v>334</v>
      </c>
      <c s="25" t="s">
        <v>166</v>
      </c>
      <c s="26">
        <v>24.396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335</v>
      </c>
    </row>
    <row r="194" spans="1:5" ht="51">
      <c r="A194" s="30" t="s">
        <v>46</v>
      </c>
      <c r="E194" s="31" t="s">
        <v>336</v>
      </c>
    </row>
    <row r="195" spans="1:5" ht="204">
      <c r="A195" t="s">
        <v>48</v>
      </c>
      <c r="E195" s="29" t="s">
        <v>337</v>
      </c>
    </row>
    <row r="196" spans="1:16" ht="25.5">
      <c r="A196" s="18" t="s">
        <v>39</v>
      </c>
      <c s="23" t="s">
        <v>338</v>
      </c>
      <c s="23" t="s">
        <v>339</v>
      </c>
      <c s="18" t="s">
        <v>41</v>
      </c>
      <c s="24" t="s">
        <v>340</v>
      </c>
      <c s="25" t="s">
        <v>166</v>
      </c>
      <c s="26">
        <v>124.185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341</v>
      </c>
    </row>
    <row r="198" spans="1:5" ht="12.75">
      <c r="A198" s="30" t="s">
        <v>46</v>
      </c>
      <c r="E198" s="31" t="s">
        <v>314</v>
      </c>
    </row>
    <row r="199" spans="1:5" ht="216.75">
      <c r="A199" t="s">
        <v>48</v>
      </c>
      <c r="E199" s="29" t="s">
        <v>342</v>
      </c>
    </row>
    <row r="200" spans="1:16" ht="12.75">
      <c r="A200" s="18" t="s">
        <v>39</v>
      </c>
      <c s="23" t="s">
        <v>343</v>
      </c>
      <c s="23" t="s">
        <v>344</v>
      </c>
      <c s="18" t="s">
        <v>41</v>
      </c>
      <c s="24" t="s">
        <v>345</v>
      </c>
      <c s="25" t="s">
        <v>166</v>
      </c>
      <c s="26">
        <v>74.529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346</v>
      </c>
    </row>
    <row r="202" spans="1:5" ht="38.25">
      <c r="A202" s="30" t="s">
        <v>46</v>
      </c>
      <c r="E202" s="31" t="s">
        <v>347</v>
      </c>
    </row>
    <row r="203" spans="1:5" ht="102">
      <c r="A203" t="s">
        <v>48</v>
      </c>
      <c r="E203" s="29" t="s">
        <v>348</v>
      </c>
    </row>
    <row r="204" spans="1:18" ht="12.75" customHeight="1">
      <c r="A204" s="5" t="s">
        <v>37</v>
      </c>
      <c s="5"/>
      <c s="35" t="s">
        <v>76</v>
      </c>
      <c s="5"/>
      <c s="21" t="s">
        <v>349</v>
      </c>
      <c s="5"/>
      <c s="5"/>
      <c s="5"/>
      <c s="36">
        <f>0+Q204</f>
      </c>
      <c r="O204">
        <f>0+R204</f>
      </c>
      <c r="Q204">
        <f>0+I205+I209+I213</f>
      </c>
      <c>
        <f>0+O205+O209+O213</f>
      </c>
    </row>
    <row r="205" spans="1:16" ht="12.75">
      <c r="A205" s="18" t="s">
        <v>39</v>
      </c>
      <c s="23" t="s">
        <v>350</v>
      </c>
      <c s="23" t="s">
        <v>351</v>
      </c>
      <c s="18" t="s">
        <v>41</v>
      </c>
      <c s="24" t="s">
        <v>352</v>
      </c>
      <c s="25" t="s">
        <v>114</v>
      </c>
      <c s="26">
        <v>33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44</v>
      </c>
      <c r="E206" s="29" t="s">
        <v>353</v>
      </c>
    </row>
    <row r="207" spans="1:5" ht="38.25">
      <c r="A207" s="30" t="s">
        <v>46</v>
      </c>
      <c r="E207" s="31" t="s">
        <v>354</v>
      </c>
    </row>
    <row r="208" spans="1:5" ht="255">
      <c r="A208" t="s">
        <v>48</v>
      </c>
      <c r="E208" s="29" t="s">
        <v>355</v>
      </c>
    </row>
    <row r="209" spans="1:16" ht="12.75">
      <c r="A209" s="18" t="s">
        <v>39</v>
      </c>
      <c s="23" t="s">
        <v>356</v>
      </c>
      <c s="23" t="s">
        <v>357</v>
      </c>
      <c s="18" t="s">
        <v>41</v>
      </c>
      <c s="24" t="s">
        <v>358</v>
      </c>
      <c s="25" t="s">
        <v>179</v>
      </c>
      <c s="26">
        <v>1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359</v>
      </c>
    </row>
    <row r="211" spans="1:5" ht="12.75">
      <c r="A211" s="30" t="s">
        <v>46</v>
      </c>
      <c r="E211" s="31" t="s">
        <v>47</v>
      </c>
    </row>
    <row r="212" spans="1:5" ht="102">
      <c r="A212" t="s">
        <v>48</v>
      </c>
      <c r="E212" s="29" t="s">
        <v>360</v>
      </c>
    </row>
    <row r="213" spans="1:16" ht="12.75">
      <c r="A213" s="18" t="s">
        <v>39</v>
      </c>
      <c s="23" t="s">
        <v>361</v>
      </c>
      <c s="23" t="s">
        <v>362</v>
      </c>
      <c s="18" t="s">
        <v>41</v>
      </c>
      <c s="24" t="s">
        <v>363</v>
      </c>
      <c s="25" t="s">
        <v>179</v>
      </c>
      <c s="26">
        <v>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47</v>
      </c>
    </row>
    <row r="216" spans="1:5" ht="63.75">
      <c r="A216" t="s">
        <v>48</v>
      </c>
      <c r="E216" s="29" t="s">
        <v>364</v>
      </c>
    </row>
    <row r="217" spans="1:18" ht="12.75" customHeight="1">
      <c r="A217" s="5" t="s">
        <v>37</v>
      </c>
      <c s="5"/>
      <c s="35" t="s">
        <v>34</v>
      </c>
      <c s="5"/>
      <c s="21" t="s">
        <v>365</v>
      </c>
      <c s="5"/>
      <c s="5"/>
      <c s="5"/>
      <c s="36">
        <f>0+Q217</f>
      </c>
      <c r="O217">
        <f>0+R217</f>
      </c>
      <c r="Q217">
        <f>0+I218+I222+I226+I230+I234+I238+I242+I246+I250+I254+I258+I262+I266+I270+I274+I278+I282+I286+I290</f>
      </c>
      <c>
        <f>0+O218+O222+O226+O230+O234+O238+O242+O246+O250+O254+O258+O262+O266+O270+O274+O278+O282+O286+O290</f>
      </c>
    </row>
    <row r="218" spans="1:16" ht="12.75">
      <c r="A218" s="18" t="s">
        <v>39</v>
      </c>
      <c s="23" t="s">
        <v>366</v>
      </c>
      <c s="23" t="s">
        <v>367</v>
      </c>
      <c s="18" t="s">
        <v>41</v>
      </c>
      <c s="24" t="s">
        <v>368</v>
      </c>
      <c s="25" t="s">
        <v>114</v>
      </c>
      <c s="26">
        <v>29.8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369</v>
      </c>
    </row>
    <row r="220" spans="1:5" ht="38.25">
      <c r="A220" s="30" t="s">
        <v>46</v>
      </c>
      <c r="E220" s="31" t="s">
        <v>116</v>
      </c>
    </row>
    <row r="221" spans="1:5" ht="63.75">
      <c r="A221" t="s">
        <v>48</v>
      </c>
      <c r="E221" s="29" t="s">
        <v>370</v>
      </c>
    </row>
    <row r="222" spans="1:16" ht="12.75">
      <c r="A222" s="18" t="s">
        <v>39</v>
      </c>
      <c s="23" t="s">
        <v>371</v>
      </c>
      <c s="23" t="s">
        <v>372</v>
      </c>
      <c s="18" t="s">
        <v>41</v>
      </c>
      <c s="24" t="s">
        <v>373</v>
      </c>
      <c s="25" t="s">
        <v>114</v>
      </c>
      <c s="26">
        <v>29.4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374</v>
      </c>
    </row>
    <row r="224" spans="1:5" ht="38.25">
      <c r="A224" s="30" t="s">
        <v>46</v>
      </c>
      <c r="E224" s="31" t="s">
        <v>375</v>
      </c>
    </row>
    <row r="225" spans="1:5" ht="89.25">
      <c r="A225" t="s">
        <v>48</v>
      </c>
      <c r="E225" s="29" t="s">
        <v>376</v>
      </c>
    </row>
    <row r="226" spans="1:16" ht="12.75">
      <c r="A226" s="18" t="s">
        <v>39</v>
      </c>
      <c s="23" t="s">
        <v>377</v>
      </c>
      <c s="23" t="s">
        <v>378</v>
      </c>
      <c s="18" t="s">
        <v>41</v>
      </c>
      <c s="24" t="s">
        <v>379</v>
      </c>
      <c s="25" t="s">
        <v>179</v>
      </c>
      <c s="26">
        <v>2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44</v>
      </c>
      <c r="E227" s="29" t="s">
        <v>380</v>
      </c>
    </row>
    <row r="228" spans="1:5" ht="12.75">
      <c r="A228" s="30" t="s">
        <v>46</v>
      </c>
      <c r="E228" s="31" t="s">
        <v>381</v>
      </c>
    </row>
    <row r="229" spans="1:5" ht="63.75">
      <c r="A229" t="s">
        <v>48</v>
      </c>
      <c r="E229" s="29" t="s">
        <v>382</v>
      </c>
    </row>
    <row r="230" spans="1:16" ht="12.75">
      <c r="A230" s="18" t="s">
        <v>39</v>
      </c>
      <c s="23" t="s">
        <v>383</v>
      </c>
      <c s="23" t="s">
        <v>384</v>
      </c>
      <c s="18" t="s">
        <v>41</v>
      </c>
      <c s="24" t="s">
        <v>385</v>
      </c>
      <c s="25" t="s">
        <v>179</v>
      </c>
      <c s="26">
        <v>2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44</v>
      </c>
      <c r="E231" s="29" t="s">
        <v>386</v>
      </c>
    </row>
    <row r="232" spans="1:5" ht="12.75">
      <c r="A232" s="30" t="s">
        <v>46</v>
      </c>
      <c r="E232" s="31" t="s">
        <v>381</v>
      </c>
    </row>
    <row r="233" spans="1:5" ht="51">
      <c r="A233" t="s">
        <v>48</v>
      </c>
      <c r="E233" s="29" t="s">
        <v>387</v>
      </c>
    </row>
    <row r="234" spans="1:16" ht="25.5">
      <c r="A234" s="18" t="s">
        <v>39</v>
      </c>
      <c s="23" t="s">
        <v>388</v>
      </c>
      <c s="23" t="s">
        <v>389</v>
      </c>
      <c s="18" t="s">
        <v>41</v>
      </c>
      <c s="24" t="s">
        <v>390</v>
      </c>
      <c s="25" t="s">
        <v>179</v>
      </c>
      <c s="26">
        <v>2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44</v>
      </c>
      <c r="E235" s="29" t="s">
        <v>391</v>
      </c>
    </row>
    <row r="236" spans="1:5" ht="12.75">
      <c r="A236" s="30" t="s">
        <v>46</v>
      </c>
      <c r="E236" s="31" t="s">
        <v>381</v>
      </c>
    </row>
    <row r="237" spans="1:5" ht="76.5">
      <c r="A237" t="s">
        <v>48</v>
      </c>
      <c r="E237" s="29" t="s">
        <v>392</v>
      </c>
    </row>
    <row r="238" spans="1:16" ht="12.75">
      <c r="A238" s="18" t="s">
        <v>39</v>
      </c>
      <c s="23" t="s">
        <v>393</v>
      </c>
      <c s="23" t="s">
        <v>394</v>
      </c>
      <c s="18" t="s">
        <v>41</v>
      </c>
      <c s="24" t="s">
        <v>395</v>
      </c>
      <c s="25" t="s">
        <v>179</v>
      </c>
      <c s="26">
        <v>2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44</v>
      </c>
      <c r="E239" s="29" t="s">
        <v>396</v>
      </c>
    </row>
    <row r="240" spans="1:5" ht="12.75">
      <c r="A240" s="30" t="s">
        <v>46</v>
      </c>
      <c r="E240" s="31" t="s">
        <v>381</v>
      </c>
    </row>
    <row r="241" spans="1:5" ht="51">
      <c r="A241" t="s">
        <v>48</v>
      </c>
      <c r="E241" s="29" t="s">
        <v>387</v>
      </c>
    </row>
    <row r="242" spans="1:16" ht="12.75">
      <c r="A242" s="18" t="s">
        <v>39</v>
      </c>
      <c s="23" t="s">
        <v>397</v>
      </c>
      <c s="23" t="s">
        <v>398</v>
      </c>
      <c s="18" t="s">
        <v>41</v>
      </c>
      <c s="24" t="s">
        <v>399</v>
      </c>
      <c s="25" t="s">
        <v>114</v>
      </c>
      <c s="26">
        <v>8.776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44</v>
      </c>
      <c r="E243" s="29" t="s">
        <v>400</v>
      </c>
    </row>
    <row r="244" spans="1:5" ht="51">
      <c r="A244" s="30" t="s">
        <v>46</v>
      </c>
      <c r="E244" s="31" t="s">
        <v>401</v>
      </c>
    </row>
    <row r="245" spans="1:5" ht="76.5">
      <c r="A245" t="s">
        <v>48</v>
      </c>
      <c r="E245" s="29" t="s">
        <v>402</v>
      </c>
    </row>
    <row r="246" spans="1:16" ht="12.75">
      <c r="A246" s="18" t="s">
        <v>39</v>
      </c>
      <c s="23" t="s">
        <v>403</v>
      </c>
      <c s="23" t="s">
        <v>404</v>
      </c>
      <c s="18" t="s">
        <v>41</v>
      </c>
      <c s="24" t="s">
        <v>405</v>
      </c>
      <c s="25" t="s">
        <v>114</v>
      </c>
      <c s="26">
        <v>119.8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44</v>
      </c>
      <c r="E247" s="29" t="s">
        <v>41</v>
      </c>
    </row>
    <row r="248" spans="1:5" ht="38.25">
      <c r="A248" s="30" t="s">
        <v>46</v>
      </c>
      <c r="E248" s="31" t="s">
        <v>406</v>
      </c>
    </row>
    <row r="249" spans="1:5" ht="63.75">
      <c r="A249" t="s">
        <v>48</v>
      </c>
      <c r="E249" s="29" t="s">
        <v>407</v>
      </c>
    </row>
    <row r="250" spans="1:16" ht="12.75">
      <c r="A250" s="18" t="s">
        <v>39</v>
      </c>
      <c s="23" t="s">
        <v>408</v>
      </c>
      <c s="23" t="s">
        <v>409</v>
      </c>
      <c s="18" t="s">
        <v>41</v>
      </c>
      <c s="24" t="s">
        <v>410</v>
      </c>
      <c s="25" t="s">
        <v>114</v>
      </c>
      <c s="26">
        <v>3.2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44</v>
      </c>
      <c r="E251" s="29" t="s">
        <v>411</v>
      </c>
    </row>
    <row r="252" spans="1:5" ht="12.75">
      <c r="A252" s="30" t="s">
        <v>46</v>
      </c>
      <c r="E252" s="31" t="s">
        <v>412</v>
      </c>
    </row>
    <row r="253" spans="1:5" ht="25.5">
      <c r="A253" t="s">
        <v>48</v>
      </c>
      <c r="E253" s="29" t="s">
        <v>413</v>
      </c>
    </row>
    <row r="254" spans="1:16" ht="12.75">
      <c r="A254" s="18" t="s">
        <v>39</v>
      </c>
      <c s="23" t="s">
        <v>414</v>
      </c>
      <c s="23" t="s">
        <v>415</v>
      </c>
      <c s="18" t="s">
        <v>41</v>
      </c>
      <c s="24" t="s">
        <v>416</v>
      </c>
      <c s="25" t="s">
        <v>166</v>
      </c>
      <c s="26">
        <v>18.234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44</v>
      </c>
      <c r="E255" s="29" t="s">
        <v>417</v>
      </c>
    </row>
    <row r="256" spans="1:5" ht="63.75">
      <c r="A256" s="30" t="s">
        <v>46</v>
      </c>
      <c r="E256" s="31" t="s">
        <v>418</v>
      </c>
    </row>
    <row r="257" spans="1:5" ht="76.5">
      <c r="A257" t="s">
        <v>48</v>
      </c>
      <c r="E257" s="29" t="s">
        <v>419</v>
      </c>
    </row>
    <row r="258" spans="1:16" ht="25.5">
      <c r="A258" s="18" t="s">
        <v>39</v>
      </c>
      <c s="23" t="s">
        <v>420</v>
      </c>
      <c s="23" t="s">
        <v>421</v>
      </c>
      <c s="18" t="s">
        <v>41</v>
      </c>
      <c s="24" t="s">
        <v>422</v>
      </c>
      <c s="25" t="s">
        <v>114</v>
      </c>
      <c s="26">
        <v>3.2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12.75">
      <c r="A259" s="28" t="s">
        <v>44</v>
      </c>
      <c r="E259" s="29" t="s">
        <v>411</v>
      </c>
    </row>
    <row r="260" spans="1:5" ht="12.75">
      <c r="A260" s="30" t="s">
        <v>46</v>
      </c>
      <c r="E260" s="31" t="s">
        <v>412</v>
      </c>
    </row>
    <row r="261" spans="1:5" ht="76.5">
      <c r="A261" t="s">
        <v>48</v>
      </c>
      <c r="E261" s="29" t="s">
        <v>423</v>
      </c>
    </row>
    <row r="262" spans="1:16" ht="25.5">
      <c r="A262" s="18" t="s">
        <v>39</v>
      </c>
      <c s="23" t="s">
        <v>424</v>
      </c>
      <c s="23" t="s">
        <v>425</v>
      </c>
      <c s="18" t="s">
        <v>41</v>
      </c>
      <c s="24" t="s">
        <v>426</v>
      </c>
      <c s="25" t="s">
        <v>114</v>
      </c>
      <c s="26">
        <v>6.4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44</v>
      </c>
      <c r="E263" s="29" t="s">
        <v>427</v>
      </c>
    </row>
    <row r="264" spans="1:5" ht="12.75">
      <c r="A264" s="30" t="s">
        <v>46</v>
      </c>
      <c r="E264" s="31" t="s">
        <v>428</v>
      </c>
    </row>
    <row r="265" spans="1:5" ht="76.5">
      <c r="A265" t="s">
        <v>48</v>
      </c>
      <c r="E265" s="29" t="s">
        <v>423</v>
      </c>
    </row>
    <row r="266" spans="1:16" ht="12.75">
      <c r="A266" s="18" t="s">
        <v>39</v>
      </c>
      <c s="23" t="s">
        <v>429</v>
      </c>
      <c s="23" t="s">
        <v>430</v>
      </c>
      <c s="18" t="s">
        <v>41</v>
      </c>
      <c s="24" t="s">
        <v>431</v>
      </c>
      <c s="25" t="s">
        <v>114</v>
      </c>
      <c s="26">
        <v>6.4</v>
      </c>
      <c s="27">
        <v>0</v>
      </c>
      <c s="27">
        <f>ROUND(ROUND(H266,2)*ROUND(G266,3),2)</f>
      </c>
      <c r="O266">
        <f>(I266*21)/100</f>
      </c>
      <c t="s">
        <v>17</v>
      </c>
    </row>
    <row r="267" spans="1:5" ht="12.75">
      <c r="A267" s="28" t="s">
        <v>44</v>
      </c>
      <c r="E267" s="29" t="s">
        <v>41</v>
      </c>
    </row>
    <row r="268" spans="1:5" ht="25.5">
      <c r="A268" s="30" t="s">
        <v>46</v>
      </c>
      <c r="E268" s="31" t="s">
        <v>432</v>
      </c>
    </row>
    <row r="269" spans="1:5" ht="76.5">
      <c r="A269" t="s">
        <v>48</v>
      </c>
      <c r="E269" s="29" t="s">
        <v>419</v>
      </c>
    </row>
    <row r="270" spans="1:16" ht="12.75">
      <c r="A270" s="18" t="s">
        <v>39</v>
      </c>
      <c s="23" t="s">
        <v>433</v>
      </c>
      <c s="23" t="s">
        <v>434</v>
      </c>
      <c s="18" t="s">
        <v>41</v>
      </c>
      <c s="24" t="s">
        <v>435</v>
      </c>
      <c s="25" t="s">
        <v>114</v>
      </c>
      <c s="26">
        <v>33</v>
      </c>
      <c s="27">
        <v>0</v>
      </c>
      <c s="27">
        <f>ROUND(ROUND(H270,2)*ROUND(G270,3),2)</f>
      </c>
      <c r="O270">
        <f>(I270*21)/100</f>
      </c>
      <c t="s">
        <v>17</v>
      </c>
    </row>
    <row r="271" spans="1:5" ht="38.25">
      <c r="A271" s="28" t="s">
        <v>44</v>
      </c>
      <c r="E271" s="29" t="s">
        <v>436</v>
      </c>
    </row>
    <row r="272" spans="1:5" ht="63.75">
      <c r="A272" s="30" t="s">
        <v>46</v>
      </c>
      <c r="E272" s="31" t="s">
        <v>437</v>
      </c>
    </row>
    <row r="273" spans="1:5" ht="153">
      <c r="A273" t="s">
        <v>48</v>
      </c>
      <c r="E273" s="29" t="s">
        <v>438</v>
      </c>
    </row>
    <row r="274" spans="1:16" ht="12.75">
      <c r="A274" s="18" t="s">
        <v>39</v>
      </c>
      <c s="23" t="s">
        <v>439</v>
      </c>
      <c s="23" t="s">
        <v>440</v>
      </c>
      <c s="18" t="s">
        <v>41</v>
      </c>
      <c s="24" t="s">
        <v>441</v>
      </c>
      <c s="25" t="s">
        <v>179</v>
      </c>
      <c s="26">
        <v>8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51">
      <c r="A275" s="28" t="s">
        <v>44</v>
      </c>
      <c r="E275" s="29" t="s">
        <v>442</v>
      </c>
    </row>
    <row r="276" spans="1:5" ht="12.75">
      <c r="A276" s="30" t="s">
        <v>46</v>
      </c>
      <c r="E276" s="31" t="s">
        <v>443</v>
      </c>
    </row>
    <row r="277" spans="1:5" ht="293.25">
      <c r="A277" t="s">
        <v>48</v>
      </c>
      <c r="E277" s="29" t="s">
        <v>444</v>
      </c>
    </row>
    <row r="278" spans="1:16" ht="12.75">
      <c r="A278" s="18" t="s">
        <v>39</v>
      </c>
      <c s="23" t="s">
        <v>445</v>
      </c>
      <c s="23" t="s">
        <v>446</v>
      </c>
      <c s="18" t="s">
        <v>41</v>
      </c>
      <c s="24" t="s">
        <v>447</v>
      </c>
      <c s="25" t="s">
        <v>166</v>
      </c>
      <c s="26">
        <v>183.061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44</v>
      </c>
      <c r="E279" s="29" t="s">
        <v>41</v>
      </c>
    </row>
    <row r="280" spans="1:5" ht="76.5">
      <c r="A280" s="30" t="s">
        <v>46</v>
      </c>
      <c r="E280" s="31" t="s">
        <v>448</v>
      </c>
    </row>
    <row r="281" spans="1:5" ht="63.75">
      <c r="A281" t="s">
        <v>48</v>
      </c>
      <c r="E281" s="29" t="s">
        <v>449</v>
      </c>
    </row>
    <row r="282" spans="1:16" ht="12.75">
      <c r="A282" s="18" t="s">
        <v>39</v>
      </c>
      <c s="23" t="s">
        <v>450</v>
      </c>
      <c s="23" t="s">
        <v>451</v>
      </c>
      <c s="18" t="s">
        <v>41</v>
      </c>
      <c s="24" t="s">
        <v>452</v>
      </c>
      <c s="25" t="s">
        <v>101</v>
      </c>
      <c s="26">
        <v>21.687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44</v>
      </c>
      <c r="E283" s="29" t="s">
        <v>41</v>
      </c>
    </row>
    <row r="284" spans="1:5" ht="76.5">
      <c r="A284" s="30" t="s">
        <v>46</v>
      </c>
      <c r="E284" s="31" t="s">
        <v>453</v>
      </c>
    </row>
    <row r="285" spans="1:5" ht="114.75">
      <c r="A285" t="s">
        <v>48</v>
      </c>
      <c r="E285" s="29" t="s">
        <v>454</v>
      </c>
    </row>
    <row r="286" spans="1:16" ht="12.75">
      <c r="A286" s="18" t="s">
        <v>39</v>
      </c>
      <c s="23" t="s">
        <v>455</v>
      </c>
      <c s="23" t="s">
        <v>456</v>
      </c>
      <c s="18" t="s">
        <v>41</v>
      </c>
      <c s="24" t="s">
        <v>457</v>
      </c>
      <c s="25" t="s">
        <v>101</v>
      </c>
      <c s="26">
        <v>17.7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44</v>
      </c>
      <c r="E287" s="29" t="s">
        <v>41</v>
      </c>
    </row>
    <row r="288" spans="1:5" ht="89.25">
      <c r="A288" s="30" t="s">
        <v>46</v>
      </c>
      <c r="E288" s="31" t="s">
        <v>458</v>
      </c>
    </row>
    <row r="289" spans="1:5" ht="114.75">
      <c r="A289" t="s">
        <v>48</v>
      </c>
      <c r="E289" s="29" t="s">
        <v>454</v>
      </c>
    </row>
    <row r="290" spans="1:16" ht="12.75">
      <c r="A290" s="18" t="s">
        <v>39</v>
      </c>
      <c s="23" t="s">
        <v>459</v>
      </c>
      <c s="23" t="s">
        <v>460</v>
      </c>
      <c s="18" t="s">
        <v>41</v>
      </c>
      <c s="24" t="s">
        <v>461</v>
      </c>
      <c s="25" t="s">
        <v>179</v>
      </c>
      <c s="26">
        <v>1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25.5">
      <c r="A291" s="28" t="s">
        <v>44</v>
      </c>
      <c r="E291" s="29" t="s">
        <v>462</v>
      </c>
    </row>
    <row r="292" spans="1:5" ht="12.75">
      <c r="A292" s="30" t="s">
        <v>46</v>
      </c>
      <c r="E292" s="31" t="s">
        <v>47</v>
      </c>
    </row>
    <row r="293" spans="1:5" ht="63.75">
      <c r="A293" t="s">
        <v>48</v>
      </c>
      <c r="E293" s="29" t="s">
        <v>463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